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gyzo\Desktop\Ötvöskónyi november\2024. évi költségvetés III. n. évi teljesítés\"/>
    </mc:Choice>
  </mc:AlternateContent>
  <xr:revisionPtr revIDLastSave="0" documentId="13_ncr:1_{B7FF555F-F2EE-44F2-BECE-795E74E0FBCE}" xr6:coauthVersionLast="47" xr6:coauthVersionMax="47" xr10:uidLastSave="{00000000-0000-0000-0000-000000000000}"/>
  <bookViews>
    <workbookView xWindow="-108" yWindow="-108" windowWidth="23256" windowHeight="12456" tabRatio="598" firstSheet="11" activeTab="16" xr2:uid="{00000000-000D-0000-FFFF-FFFF00000000}"/>
  </bookViews>
  <sheets>
    <sheet name="1. melléklet" sheetId="41" r:id="rId1"/>
    <sheet name="2. melléklet" sheetId="33" r:id="rId2"/>
    <sheet name="3. melléklet" sheetId="35" r:id="rId3"/>
    <sheet name="4. melléklet" sheetId="15" r:id="rId4"/>
    <sheet name="5. melléklet" sheetId="46" r:id="rId5"/>
    <sheet name="6. melléklet" sheetId="45" r:id="rId6"/>
    <sheet name="7. melléklet" sheetId="5" r:id="rId7"/>
    <sheet name="8. melléklet" sheetId="48" r:id="rId8"/>
    <sheet name="9. melléklet" sheetId="47" r:id="rId9"/>
    <sheet name="10. melléklet" sheetId="7" r:id="rId10"/>
    <sheet name="11. melléklet" sheetId="40" r:id="rId11"/>
    <sheet name="12. melléklet" sheetId="39" r:id="rId12"/>
    <sheet name="13. melléklet" sheetId="8" r:id="rId13"/>
    <sheet name="14. melléklet" sheetId="36" r:id="rId14"/>
    <sheet name="15. melléklet" sheetId="30" r:id="rId15"/>
    <sheet name="16. melléklet" sheetId="29" r:id="rId16"/>
    <sheet name="17. melléklet" sheetId="1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7" l="1"/>
  <c r="C61" i="7"/>
  <c r="C116" i="7"/>
  <c r="D116" i="7"/>
  <c r="E116" i="7"/>
  <c r="F116" i="7"/>
  <c r="B116" i="7"/>
  <c r="G113" i="7"/>
  <c r="G114" i="7"/>
  <c r="G115" i="7"/>
  <c r="E19" i="39"/>
  <c r="D19" i="39"/>
  <c r="D10" i="46"/>
  <c r="D9" i="46"/>
  <c r="D27" i="15"/>
  <c r="I61" i="7"/>
  <c r="D61" i="7"/>
  <c r="B61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120" i="7"/>
  <c r="G121" i="7"/>
  <c r="G122" i="7"/>
  <c r="G123" i="7"/>
  <c r="G124" i="7"/>
  <c r="G125" i="7"/>
  <c r="G126" i="7"/>
  <c r="G127" i="7"/>
  <c r="G119" i="7"/>
  <c r="G110" i="7"/>
  <c r="G109" i="7"/>
  <c r="G101" i="7"/>
  <c r="G102" i="7"/>
  <c r="G103" i="7"/>
  <c r="G104" i="7"/>
  <c r="G105" i="7"/>
  <c r="G106" i="7"/>
  <c r="G107" i="7"/>
  <c r="G108" i="7"/>
  <c r="G111" i="7"/>
  <c r="G112" i="7"/>
  <c r="C78" i="11"/>
  <c r="D78" i="11"/>
  <c r="C73" i="11"/>
  <c r="C72" i="11" s="1"/>
  <c r="D73" i="11"/>
  <c r="D72" i="11" s="1"/>
  <c r="C66" i="11"/>
  <c r="C83" i="11" s="1"/>
  <c r="D66" i="11"/>
  <c r="D83" i="11" s="1"/>
  <c r="C57" i="11"/>
  <c r="D57" i="11"/>
  <c r="C24" i="11"/>
  <c r="C23" i="11" s="1"/>
  <c r="D24" i="11"/>
  <c r="D23" i="11" s="1"/>
  <c r="C17" i="11"/>
  <c r="C33" i="11" s="1"/>
  <c r="D17" i="11"/>
  <c r="D33" i="11" s="1"/>
  <c r="C8" i="11"/>
  <c r="D8" i="11"/>
  <c r="C19" i="39"/>
  <c r="D14" i="40"/>
  <c r="E14" i="40"/>
  <c r="E12" i="33"/>
  <c r="F12" i="33"/>
  <c r="C41" i="5"/>
  <c r="D41" i="5"/>
  <c r="B41" i="5"/>
  <c r="C35" i="5"/>
  <c r="D35" i="5"/>
  <c r="C29" i="5"/>
  <c r="D29" i="5"/>
  <c r="C20" i="5"/>
  <c r="D20" i="5"/>
  <c r="C13" i="5"/>
  <c r="D13" i="5"/>
  <c r="C9" i="5"/>
  <c r="D9" i="5"/>
  <c r="B31" i="15"/>
  <c r="C71" i="15"/>
  <c r="C66" i="15" s="1"/>
  <c r="D71" i="15"/>
  <c r="D66" i="15"/>
  <c r="C63" i="15"/>
  <c r="D63" i="15"/>
  <c r="C59" i="15"/>
  <c r="D59" i="15"/>
  <c r="C54" i="15"/>
  <c r="D54" i="15"/>
  <c r="C36" i="15"/>
  <c r="D36" i="15"/>
  <c r="C30" i="15"/>
  <c r="D30" i="15"/>
  <c r="D25" i="15" s="1"/>
  <c r="C27" i="15"/>
  <c r="C10" i="15"/>
  <c r="C9" i="15" s="1"/>
  <c r="D10" i="15"/>
  <c r="D9" i="15" s="1"/>
  <c r="D30" i="46"/>
  <c r="C30" i="46"/>
  <c r="B31" i="46"/>
  <c r="B30" i="46" s="1"/>
  <c r="C71" i="46"/>
  <c r="C66" i="46" s="1"/>
  <c r="D71" i="46"/>
  <c r="D66" i="46" s="1"/>
  <c r="C63" i="46"/>
  <c r="D63" i="46"/>
  <c r="C59" i="46"/>
  <c r="D59" i="46"/>
  <c r="C54" i="46"/>
  <c r="D54" i="46"/>
  <c r="C36" i="46"/>
  <c r="D36" i="46"/>
  <c r="C27" i="46"/>
  <c r="D27" i="46"/>
  <c r="C10" i="46"/>
  <c r="C9" i="46" s="1"/>
  <c r="C41" i="48"/>
  <c r="D41" i="48"/>
  <c r="B41" i="48"/>
  <c r="C29" i="48"/>
  <c r="D29" i="48"/>
  <c r="C35" i="48"/>
  <c r="D35" i="48"/>
  <c r="C20" i="48"/>
  <c r="D20" i="48"/>
  <c r="C13" i="48"/>
  <c r="D13" i="48"/>
  <c r="D7" i="48" s="1"/>
  <c r="C9" i="48"/>
  <c r="D9" i="48"/>
  <c r="C29" i="47"/>
  <c r="C27" i="47" s="1"/>
  <c r="D29" i="47"/>
  <c r="D27" i="47"/>
  <c r="C13" i="47"/>
  <c r="D13" i="47"/>
  <c r="C9" i="47"/>
  <c r="D9" i="47"/>
  <c r="C59" i="45"/>
  <c r="D59" i="45"/>
  <c r="B59" i="45"/>
  <c r="C71" i="45"/>
  <c r="C66" i="45" s="1"/>
  <c r="D71" i="45"/>
  <c r="D66" i="45" s="1"/>
  <c r="C35" i="45"/>
  <c r="D35" i="45"/>
  <c r="I128" i="7"/>
  <c r="H128" i="7"/>
  <c r="F128" i="7"/>
  <c r="E128" i="7"/>
  <c r="D128" i="7"/>
  <c r="C128" i="7"/>
  <c r="B128" i="7"/>
  <c r="I116" i="7"/>
  <c r="H116" i="7"/>
  <c r="I71" i="7"/>
  <c r="H71" i="7"/>
  <c r="F71" i="7"/>
  <c r="E71" i="7"/>
  <c r="D71" i="7"/>
  <c r="C71" i="7"/>
  <c r="B71" i="7"/>
  <c r="G70" i="7"/>
  <c r="G69" i="7"/>
  <c r="G68" i="7"/>
  <c r="G67" i="7"/>
  <c r="G66" i="7"/>
  <c r="G65" i="7"/>
  <c r="G64" i="7"/>
  <c r="H61" i="7"/>
  <c r="F61" i="7"/>
  <c r="E61" i="7"/>
  <c r="G46" i="7"/>
  <c r="F33" i="7"/>
  <c r="G31" i="7"/>
  <c r="G27" i="7"/>
  <c r="G28" i="7"/>
  <c r="G29" i="7"/>
  <c r="G30" i="7"/>
  <c r="G32" i="7"/>
  <c r="D77" i="45" l="1"/>
  <c r="C27" i="48"/>
  <c r="D7" i="5"/>
  <c r="G128" i="7"/>
  <c r="C130" i="7"/>
  <c r="H130" i="7"/>
  <c r="E73" i="7"/>
  <c r="D82" i="11"/>
  <c r="C56" i="11"/>
  <c r="C81" i="11" s="1"/>
  <c r="C82" i="11"/>
  <c r="C7" i="11"/>
  <c r="C31" i="11" s="1"/>
  <c r="C32" i="11" s="1"/>
  <c r="D7" i="11"/>
  <c r="D31" i="11" s="1"/>
  <c r="D32" i="11" s="1"/>
  <c r="D56" i="11"/>
  <c r="D81" i="11" s="1"/>
  <c r="D25" i="46"/>
  <c r="D77" i="46" s="1"/>
  <c r="D27" i="5"/>
  <c r="C27" i="5"/>
  <c r="C7" i="5"/>
  <c r="D77" i="15"/>
  <c r="C25" i="15"/>
  <c r="C77" i="15" s="1"/>
  <c r="C25" i="46"/>
  <c r="C77" i="46" s="1"/>
  <c r="D27" i="48"/>
  <c r="D46" i="48" s="1"/>
  <c r="C7" i="48"/>
  <c r="D7" i="47"/>
  <c r="D46" i="47" s="1"/>
  <c r="C7" i="47"/>
  <c r="C46" i="47" s="1"/>
  <c r="C77" i="45"/>
  <c r="B130" i="7"/>
  <c r="F130" i="7"/>
  <c r="E130" i="7"/>
  <c r="D130" i="7"/>
  <c r="B73" i="7"/>
  <c r="F73" i="7"/>
  <c r="H73" i="7"/>
  <c r="D73" i="7"/>
  <c r="G116" i="7"/>
  <c r="G71" i="7"/>
  <c r="C73" i="7"/>
  <c r="B13" i="5"/>
  <c r="C46" i="48" l="1"/>
  <c r="C46" i="5"/>
  <c r="D46" i="5"/>
  <c r="G73" i="7"/>
  <c r="G130" i="7"/>
  <c r="D12" i="33"/>
  <c r="B36" i="15" l="1"/>
  <c r="D23" i="7" l="1"/>
  <c r="I23" i="7" l="1"/>
  <c r="B35" i="48" l="1"/>
  <c r="B13" i="29"/>
  <c r="G26" i="7"/>
  <c r="G33" i="7" s="1"/>
  <c r="C14" i="40" l="1"/>
  <c r="B20" i="48"/>
  <c r="B29" i="5"/>
  <c r="B29" i="47" l="1"/>
  <c r="B27" i="47" s="1"/>
  <c r="B35" i="45"/>
  <c r="G11" i="7"/>
  <c r="G12" i="7"/>
  <c r="G13" i="7"/>
  <c r="G14" i="7"/>
  <c r="G15" i="7"/>
  <c r="G16" i="7"/>
  <c r="G17" i="7"/>
  <c r="G18" i="7"/>
  <c r="G19" i="7"/>
  <c r="G20" i="7"/>
  <c r="G21" i="7"/>
  <c r="G22" i="7"/>
  <c r="G10" i="7" l="1"/>
  <c r="B17" i="11"/>
  <c r="B35" i="5"/>
  <c r="B20" i="5"/>
  <c r="B9" i="5"/>
  <c r="B29" i="48"/>
  <c r="B13" i="48"/>
  <c r="B9" i="48"/>
  <c r="B71" i="46"/>
  <c r="B67" i="46"/>
  <c r="B63" i="46"/>
  <c r="B59" i="46"/>
  <c r="B54" i="46"/>
  <c r="B36" i="46"/>
  <c r="B27" i="46"/>
  <c r="B21" i="46"/>
  <c r="B10" i="46"/>
  <c r="B9" i="46" s="1"/>
  <c r="B66" i="46" l="1"/>
  <c r="B7" i="48"/>
  <c r="B25" i="46"/>
  <c r="B77" i="46" s="1"/>
  <c r="B27" i="5"/>
  <c r="B7" i="5"/>
  <c r="B27" i="48"/>
  <c r="B71" i="15"/>
  <c r="B67" i="15"/>
  <c r="B63" i="15"/>
  <c r="B59" i="15"/>
  <c r="B54" i="15"/>
  <c r="B30" i="15"/>
  <c r="B27" i="15"/>
  <c r="B21" i="15"/>
  <c r="B10" i="15"/>
  <c r="B9" i="15" s="1"/>
  <c r="B66" i="15" l="1"/>
  <c r="B25" i="15"/>
  <c r="B78" i="11" l="1"/>
  <c r="B73" i="11"/>
  <c r="B72" i="11" s="1"/>
  <c r="B66" i="11"/>
  <c r="B83" i="11" s="1"/>
  <c r="B57" i="11"/>
  <c r="B33" i="11"/>
  <c r="B24" i="11"/>
  <c r="B23" i="11" s="1"/>
  <c r="B8" i="11"/>
  <c r="B7" i="11" s="1"/>
  <c r="B82" i="11" l="1"/>
  <c r="B31" i="11"/>
  <c r="B32" i="11" s="1"/>
  <c r="B56" i="11"/>
  <c r="B81" i="11" s="1"/>
  <c r="B9" i="47" l="1"/>
  <c r="B13" i="47"/>
  <c r="B71" i="45"/>
  <c r="B66" i="45" s="1"/>
  <c r="C33" i="7"/>
  <c r="D33" i="7"/>
  <c r="E33" i="7"/>
  <c r="H33" i="7"/>
  <c r="I33" i="7"/>
  <c r="B33" i="7"/>
  <c r="B7" i="47" l="1"/>
  <c r="B46" i="47" s="1"/>
  <c r="C23" i="7"/>
  <c r="C35" i="7" s="1"/>
  <c r="D35" i="7"/>
  <c r="E23" i="7"/>
  <c r="E35" i="7" s="1"/>
  <c r="F23" i="7"/>
  <c r="F35" i="7" s="1"/>
  <c r="H23" i="7"/>
  <c r="H35" i="7" s="1"/>
  <c r="B23" i="7"/>
  <c r="B35" i="7" s="1"/>
  <c r="G23" i="7" l="1"/>
  <c r="G35" i="7" s="1"/>
  <c r="B46" i="5" l="1"/>
  <c r="B46" i="48" l="1"/>
  <c r="B77" i="45"/>
  <c r="B77" i="15"/>
</calcChain>
</file>

<file path=xl/sharedStrings.xml><?xml version="1.0" encoding="utf-8"?>
<sst xmlns="http://schemas.openxmlformats.org/spreadsheetml/2006/main" count="678" uniqueCount="326">
  <si>
    <t>Megnevezés</t>
  </si>
  <si>
    <t>Dologi</t>
  </si>
  <si>
    <t>Feladat megnevezése</t>
  </si>
  <si>
    <t>Város és községgazdálkodás</t>
  </si>
  <si>
    <t>Közvilágítási feladatok</t>
  </si>
  <si>
    <t>Köztemető fennt.</t>
  </si>
  <si>
    <t>Közműv.könyvtár</t>
  </si>
  <si>
    <t>Összesen:</t>
  </si>
  <si>
    <t>Mindösszesen:</t>
  </si>
  <si>
    <t>I. MŰKÖDÉSI KIADÁSOK</t>
  </si>
  <si>
    <t>Működési célú tartalékok</t>
  </si>
  <si>
    <t>Bevételek</t>
  </si>
  <si>
    <t>Művelődési ház</t>
  </si>
  <si>
    <t>Kiadások</t>
  </si>
  <si>
    <t>Céltartalék</t>
  </si>
  <si>
    <t>Képviselő-testület</t>
  </si>
  <si>
    <t>Általános tartalék</t>
  </si>
  <si>
    <t>Polgármester</t>
  </si>
  <si>
    <t>BEVÉTELEK MINDÖSSZESEN</t>
  </si>
  <si>
    <t>II. FELHALMOZÁSI KIADÁSOK</t>
  </si>
  <si>
    <t>KIADÁSOK MINDÖSSZESEN</t>
  </si>
  <si>
    <t>Sorszám</t>
  </si>
  <si>
    <t>Felújítási cél megnevezése</t>
  </si>
  <si>
    <t>Előirányzat összege</t>
  </si>
  <si>
    <t>Összesen</t>
  </si>
  <si>
    <t>Működési cél</t>
  </si>
  <si>
    <t>Felhalmozási cél</t>
  </si>
  <si>
    <t>Átcsoportosítás jogát gyakorolja</t>
  </si>
  <si>
    <t xml:space="preserve">    - ebből polgárm.keret</t>
  </si>
  <si>
    <t>KÖLTSÉGVETÉSI BEVÉTELEK</t>
  </si>
  <si>
    <t>Működési célú bevételek</t>
  </si>
  <si>
    <t>Felhalmozási célú bevételek</t>
  </si>
  <si>
    <t>KÖLTSÉGVETÉSI KIADÁSOK</t>
  </si>
  <si>
    <t>Működési célú kiadások</t>
  </si>
  <si>
    <t>Felhalmozási célú kiadások</t>
  </si>
  <si>
    <t>Belső forrásból</t>
  </si>
  <si>
    <t>1. Működési célú pénzmaradvány igénybevétele</t>
  </si>
  <si>
    <t>2. Felhalmozási célú pénzmaradvány igénybevétele</t>
  </si>
  <si>
    <t>Külső forrásból</t>
  </si>
  <si>
    <t>1. Működési célú hitelfelvétel</t>
  </si>
  <si>
    <t>2. Felhalmozási célú hitelfelvétel</t>
  </si>
  <si>
    <t>Működési célú bevételek összesen</t>
  </si>
  <si>
    <t>Felhalmozási célú bevételek összesen</t>
  </si>
  <si>
    <t>1. Személyi jellegű kiadások</t>
  </si>
  <si>
    <t>3. Dologi és egyéb folyó kiadások</t>
  </si>
  <si>
    <t>1. Beruházási kiadások</t>
  </si>
  <si>
    <t>2. Felújítások</t>
  </si>
  <si>
    <t>1. Általános tartalék</t>
  </si>
  <si>
    <t>2. Céltartalék</t>
  </si>
  <si>
    <t>Felhalmozási célú tartalékok</t>
  </si>
  <si>
    <t>1. Fejlesztési céltartalék</t>
  </si>
  <si>
    <t>FINANSZÍROZÁSI CÉLÚ KIADÁSOK</t>
  </si>
  <si>
    <t>Működési célú kiadások összesen</t>
  </si>
  <si>
    <t>Felhalmozási célú kiadások összesen</t>
  </si>
  <si>
    <t>1.</t>
  </si>
  <si>
    <t xml:space="preserve">     Címrend</t>
  </si>
  <si>
    <t>Felhalmozási célú</t>
  </si>
  <si>
    <t>EU forrás</t>
  </si>
  <si>
    <t>Saját forrás</t>
  </si>
  <si>
    <t>Kötelező feladatok</t>
  </si>
  <si>
    <t>Önként vállalt feladatok</t>
  </si>
  <si>
    <t>Közmunka program</t>
  </si>
  <si>
    <t>I. B1 Működési célú támogatások államháztartáson belülről</t>
  </si>
  <si>
    <t>B11 Önkormányzatok működési támogatásai</t>
  </si>
  <si>
    <t>B111 Helyi önkormányzatok általános támogatása</t>
  </si>
  <si>
    <t>B112 Települési önkorm. Egyes köznevelési feladatainak támogatása</t>
  </si>
  <si>
    <t xml:space="preserve">B113 Tel. Önk. Szociális gyermekjóléti és gyermekétkeztetési fel.tám. </t>
  </si>
  <si>
    <t>B114 Települési önkormányzatok kulturális feladatainak támogatása</t>
  </si>
  <si>
    <t>B115 Működési célú költségvetési támogatások és kiegészítő tám.</t>
  </si>
  <si>
    <t>B116 Elszámolásból származó bevételek</t>
  </si>
  <si>
    <t>B12 Elvonások és befizetések bevételei</t>
  </si>
  <si>
    <t>B16  Egyéb működési célú támogatások államháztartáson belülről</t>
  </si>
  <si>
    <t>II. B2 Felhalmozási célú támogatások államháztartáson belülről</t>
  </si>
  <si>
    <t>B21 Felhalmozási célú önkormányzati támogatások</t>
  </si>
  <si>
    <t>B25 Egyéb felhalmozási célú támogatások bevételei áht-n belülről</t>
  </si>
  <si>
    <t>III. B3 Közhatalmi bevételek</t>
  </si>
  <si>
    <t>B31 Jövedelemadók</t>
  </si>
  <si>
    <t>B34 Vagyoni típusú adók</t>
  </si>
  <si>
    <t>ebből: építményadó</t>
  </si>
  <si>
    <t xml:space="preserve">          magánszemélyek kommunális adója</t>
  </si>
  <si>
    <t>B35 Termékek és szolgáltatások adói</t>
  </si>
  <si>
    <t>B351 értékesítési és forgalmi adók</t>
  </si>
  <si>
    <t>ebből állandó jell. végzett iparűzési tev utáni helyi iparűzési adó</t>
  </si>
  <si>
    <t>B354 Gépjárműadó</t>
  </si>
  <si>
    <t>B36 Egyéb közhatalmi bevételek</t>
  </si>
  <si>
    <t>B361 Igazgatási szolgátlatási díj</t>
  </si>
  <si>
    <t>B364 Pótlékok, bírágok</t>
  </si>
  <si>
    <t>IV. B4 Működési bevételek</t>
  </si>
  <si>
    <t>B401 Készletértékesítés ellenértéke</t>
  </si>
  <si>
    <t>B402 Szolgáltatások ellenértéke</t>
  </si>
  <si>
    <t>B403 Közvetített szolgáltatások ellenértéke</t>
  </si>
  <si>
    <t>B404 Tulajdonosi bevételek</t>
  </si>
  <si>
    <t>B405 Ellátási díjak</t>
  </si>
  <si>
    <t>B406 Kiszámlázott általános forgalmi adó</t>
  </si>
  <si>
    <t>B407 Általános forgalmi adó visszatérítés</t>
  </si>
  <si>
    <t>B408 Kamatbevételek</t>
  </si>
  <si>
    <t>B409 Egyéb pénzügyi műveletek bevételei</t>
  </si>
  <si>
    <t>B410 Biztosító által fizetett kártérítés</t>
  </si>
  <si>
    <t>B411 Egyéb működési bevételek</t>
  </si>
  <si>
    <t>V. B5 Felhalmozási bevételek</t>
  </si>
  <si>
    <t>B51 Immateriális javak értékesítése</t>
  </si>
  <si>
    <t>B52 Ingatlanok értékesítése</t>
  </si>
  <si>
    <t>B53 Egyéb tárgyi eszköz értékesítés</t>
  </si>
  <si>
    <t>VI. B6 Működési célú átvett pénzeszköz</t>
  </si>
  <si>
    <t>B65 Egyéb működési célú átvett pénzeszköz áht-n kívülről</t>
  </si>
  <si>
    <t>VII. B7 Felhalmozási célú átvett pénzeszközök</t>
  </si>
  <si>
    <t>B75 Egyéb felhalmozási célú átvett pénzeszköz áht-n kívülről</t>
  </si>
  <si>
    <t>VIII. B8 Finanszírozási bevételek</t>
  </si>
  <si>
    <t>B811 Hitel-, kölcsön felvétele pénzügyi vállalkozástól</t>
  </si>
  <si>
    <t>B8112 Likviditási célú hitelek, kölcsönök felvétele</t>
  </si>
  <si>
    <t>B8113 Rövid lejáratú hitelek, kölcsönök felvétele</t>
  </si>
  <si>
    <t>B812 Belföldi értékpapírok bevétele</t>
  </si>
  <si>
    <t>B813 Maradvány igénybevétele</t>
  </si>
  <si>
    <t>B8131 Előző év költségvetési maradványának igénybevétele</t>
  </si>
  <si>
    <t>B814 Államháztartáson belüli megelőlegezések</t>
  </si>
  <si>
    <t>B816 Központi, irányítószervi támogatás</t>
  </si>
  <si>
    <t>BEVÉTELEK ÖSSZESEN (I+II+III+IV+V+VI+VII+VIII)</t>
  </si>
  <si>
    <t>K1 Személyi juttatások</t>
  </si>
  <si>
    <t>K11 Foglalkoztatottak személyi juttatásai</t>
  </si>
  <si>
    <t>K12 Külső személyi juttatások</t>
  </si>
  <si>
    <t>K3 Dologi kiadások</t>
  </si>
  <si>
    <t>K31 Készletbeszerzés</t>
  </si>
  <si>
    <t>K32 Kommunikációs szolgáltatások</t>
  </si>
  <si>
    <t>K33 Szolgáltatási kiadások</t>
  </si>
  <si>
    <t>K34 Kiküldetések, reklám és propaganda kiadások</t>
  </si>
  <si>
    <t>K35 Különféle befizetések és egyéb dologi kiadások</t>
  </si>
  <si>
    <t>K4 Ellátottak pénzbeli juttatásai</t>
  </si>
  <si>
    <t>K5 Egyéb működési célú kiadások</t>
  </si>
  <si>
    <t>K502 Elvonások és befizetések</t>
  </si>
  <si>
    <t>K506 Műk. c támogatások áht-n belülre</t>
  </si>
  <si>
    <t>K508 Műk. c.visszatérítendő tám. , kölcsönök áht-n kívülre</t>
  </si>
  <si>
    <t>K512 Egyéb műk célú támogatások ÁH-n kívülre</t>
  </si>
  <si>
    <t>K513 Tartalékok</t>
  </si>
  <si>
    <t>K6 Beruházások</t>
  </si>
  <si>
    <t>K61 Immateriális javak beszerzése, létesítése</t>
  </si>
  <si>
    <t>K62 Ingatlanok beszerzése, létesítése</t>
  </si>
  <si>
    <t>K63 Informatikai eszközök beszerzése</t>
  </si>
  <si>
    <t>K64 Egyéb tárgyi eszköz beszerzése, létesítése</t>
  </si>
  <si>
    <t>K67 beruházási c. előzetesen felszámított ÁFA</t>
  </si>
  <si>
    <t>K7 Felújítások</t>
  </si>
  <si>
    <t>K71 Ingatlanok felújítása</t>
  </si>
  <si>
    <t>K72 Informatikai eszközök felújítása</t>
  </si>
  <si>
    <t>K73 egyéb tárgyi eszközök felújítása</t>
  </si>
  <si>
    <t>K74 Felújítási célú előzetesen felszámított ÁFA</t>
  </si>
  <si>
    <t>III. FINANSZÍROZÁSI KIADÁSOK</t>
  </si>
  <si>
    <t>K911 Hitel-, kölcsön törlesztése államháztartáson kívülre</t>
  </si>
  <si>
    <t>KIADÁSOK MINDÖSSZESEN(I+II+III)</t>
  </si>
  <si>
    <t>Az önkormányzat önállóan működő és gazdálkodó költségvetési szerve</t>
  </si>
  <si>
    <t>Ötvöskónyi Község Önkormányzata</t>
  </si>
  <si>
    <t>Az önkormányzat önállóan működő költségvetési szerve</t>
  </si>
  <si>
    <t>Az Önkormányzat költségvetésében szereplő nem intézményi kiadások</t>
  </si>
  <si>
    <t>011130 Önkormányzati igazgatás</t>
  </si>
  <si>
    <t>041233 Közfoglalkoztatás</t>
  </si>
  <si>
    <t>066020 Város- és községgazdálkodás</t>
  </si>
  <si>
    <t>064010 Közvilágítás</t>
  </si>
  <si>
    <t>013320 Köztemető fenntartás</t>
  </si>
  <si>
    <t>082044 Könyvtár</t>
  </si>
  <si>
    <t>B64 Működési célú kölcsönök visszatérülése áht-n kívülről</t>
  </si>
  <si>
    <t xml:space="preserve">K  i  a  d  á  s  o  k </t>
  </si>
  <si>
    <t>Igazgatási feladatok</t>
  </si>
  <si>
    <t>Lét-szám</t>
  </si>
  <si>
    <t>Szem. jellegű</t>
  </si>
  <si>
    <t>Munka-adói jár</t>
  </si>
  <si>
    <t>T.szoc.pol.jutt</t>
  </si>
  <si>
    <t>E.műk.tám.</t>
  </si>
  <si>
    <t>Össz.:</t>
  </si>
  <si>
    <t>Műk. bevét</t>
  </si>
  <si>
    <t xml:space="preserve"> - 1 fő polgármester</t>
  </si>
  <si>
    <t>EU támogatással megvalósuló programok, projektek</t>
  </si>
  <si>
    <t>Projekt megnevezése</t>
  </si>
  <si>
    <t>Összes bevétel</t>
  </si>
  <si>
    <t>Összes kiadás</t>
  </si>
  <si>
    <t>Működési célú</t>
  </si>
  <si>
    <t>4. Működési bevételek</t>
  </si>
  <si>
    <t>1. Felhalmozási célú önkormányzati támogatás</t>
  </si>
  <si>
    <t>3. Felhalmozási bevételek</t>
  </si>
  <si>
    <t>1. Hitel-, kölcsön törlesztés</t>
  </si>
  <si>
    <t>Műk.c.visszatérítendő kiadás</t>
  </si>
  <si>
    <t xml:space="preserve"> -ebből állandó jell. végzett iparűzési tev utáni helyi iparűzési adó</t>
  </si>
  <si>
    <t>Közfoglalkoztatottak éves létszám-előirányzata</t>
  </si>
  <si>
    <t>K914 Államháztartáson belüli megelőlegezések visszafizetése</t>
  </si>
  <si>
    <t>K915 Központi, irányító szervi támogatások folyósítása</t>
  </si>
  <si>
    <t>Szünidei étkeztetés</t>
  </si>
  <si>
    <t>Települési támogatás</t>
  </si>
  <si>
    <t>TARTALÉK</t>
  </si>
  <si>
    <t>Központi, irányítószervi támogatás bevételek és kiadások egyenlege:</t>
  </si>
  <si>
    <t>Központi, irányítószervi támogatás:</t>
  </si>
  <si>
    <t>Központi, irányítószervi támogatás folyósítása:</t>
  </si>
  <si>
    <t>A költségvetési hiány külső finanszírozására vagy a költségvetési többlet felhasználására szolgáló finanszírozási célú pénzügyi műveletek</t>
  </si>
  <si>
    <t>Ellátottak pénzbeli juttatása</t>
  </si>
  <si>
    <t>2.</t>
  </si>
  <si>
    <t>A költségvetési hiány belső finanszírozására szolgáló előző évek maradványa</t>
  </si>
  <si>
    <t>Adatok  Ft-ban</t>
  </si>
  <si>
    <t>Adatok Ft-ban</t>
  </si>
  <si>
    <t xml:space="preserve">          Adatok  Ft-ban</t>
  </si>
  <si>
    <t xml:space="preserve">         Adatok  Ft-ban</t>
  </si>
  <si>
    <t>Önkormányzat:</t>
  </si>
  <si>
    <t>Hosszabb időtartamú közfoglalkoztatás</t>
  </si>
  <si>
    <t>hagyományos</t>
  </si>
  <si>
    <t>1. Önkormányzatok működési támogatásai</t>
  </si>
  <si>
    <t>2. Egyéb működési célú támogatások áht-n belülről</t>
  </si>
  <si>
    <t>3. Közhatalmi bevételek</t>
  </si>
  <si>
    <t>5. Működési célú átvett pénzeszköz áh.-on kívülről</t>
  </si>
  <si>
    <t>6. Működési célú kölcsönök visszatér.áh.-on kívülről</t>
  </si>
  <si>
    <t>2. Felhalmozási célú támogatás áht.-on belülről</t>
  </si>
  <si>
    <t>4. Felhalmozási célú átvett pénzeszközök áht.-n kív.</t>
  </si>
  <si>
    <t>HIÁNY FINANSZÍROZÁSÁNAK MÓDJA</t>
  </si>
  <si>
    <t>2. Munkaadót terhelő járulékok és szoc.hozzáj.adó</t>
  </si>
  <si>
    <t>4. Ellátottak pénbeli juttatásai</t>
  </si>
  <si>
    <t>5. Egyéb működési célú támog. áh.-n belülre</t>
  </si>
  <si>
    <t>6. Egyéb működési célú támog. Áh.-n kívülre</t>
  </si>
  <si>
    <t>7. Működési célú kölcsönök áh.-n kívülre</t>
  </si>
  <si>
    <t>9. Elszámolások és befizetések</t>
  </si>
  <si>
    <t>3. Egyéb felhalmoz.célú támogatás áh.-on belülre</t>
  </si>
  <si>
    <t>4. Egyéb felhalmoz.célú támogatás áh.-on kívülre</t>
  </si>
  <si>
    <t>2. Államháztartáson belüli megelőlegezések visszafiz.</t>
  </si>
  <si>
    <t>3.</t>
  </si>
  <si>
    <t>B1131 Tel.önkorm.egyes szociális és gyermekjóléti fel. támogatása</t>
  </si>
  <si>
    <t>B1132 Tel.önkorm.gyermekétkeztetési feladatainak ellátása</t>
  </si>
  <si>
    <t>074040 Fertőző megbetegedések megelőzése</t>
  </si>
  <si>
    <t xml:space="preserve"> fő</t>
  </si>
  <si>
    <t>2025. év</t>
  </si>
  <si>
    <t>Ötvöskónyi Szivárvány Óvoda és Pöttömpark Bölcsőde</t>
  </si>
  <si>
    <t xml:space="preserve"> - 6 fő közalkalmazott óvoda</t>
  </si>
  <si>
    <t xml:space="preserve"> - 4 fő közalkalmazott bölcsőde</t>
  </si>
  <si>
    <t xml:space="preserve"> - 1 fő szociális segítő</t>
  </si>
  <si>
    <t xml:space="preserve">104037 Intézményen kívüli gyermekétkeztetés </t>
  </si>
  <si>
    <t>104035 Gyermekétkeztetés bölcsődében, fogyatékos nappali intézményben</t>
  </si>
  <si>
    <t>096015 Gyermekétkeztetés köznevelési intézményben</t>
  </si>
  <si>
    <t>063080 Vízellátással kapcsolatos közmű építése, fenntartása, üzemeltetése</t>
  </si>
  <si>
    <t>062020 Településfejlesztési projektek és támogatásuk</t>
  </si>
  <si>
    <t>047410 Ár-és belvízvédelemmel összefüggő tevékenységek</t>
  </si>
  <si>
    <t>Szociális jellegű  közfoglalkoztatás</t>
  </si>
  <si>
    <t>Ár-és belvízvédelem</t>
  </si>
  <si>
    <t>Óvodai, bölcsödei étkeztetés</t>
  </si>
  <si>
    <t>Csapadékvíz elvezetés</t>
  </si>
  <si>
    <t>Ötvöskónyi Község önkormányzati szintű 2024. évi bevételei</t>
  </si>
  <si>
    <t>Ötvöskónyi Község Önkormányzata 2024. évi bevételei</t>
  </si>
  <si>
    <t>Ötvöskónyi Szivárvány Óvoda és Pöttömpark Bölcsőde 2024. évi bevételei</t>
  </si>
  <si>
    <t>Ötvöskónyi Község önkormányzati szintű 2024. évi kiadásai</t>
  </si>
  <si>
    <t>Ötvöskónyi Község Önkormányzata 2024. évi kiadásai</t>
  </si>
  <si>
    <t>Ötvöskónyi Szivárvány Óvoda és Pöttömpark Bölcsőde 2024. évi kiadásai</t>
  </si>
  <si>
    <t>Ötvöskónyi Község Önkormányzata 2024. évi működési kiadásai</t>
  </si>
  <si>
    <t>Ötvöskónyi Önkormányzat 2024. évi felújítási kiadásai előirányzati célonként</t>
  </si>
  <si>
    <t>Ötvöskónyi Önkormányzat 2024. évi beruházási kiadásai feladatonként</t>
  </si>
  <si>
    <t>Ötvöskónyi Községi Önkormányzat 2024. évi létszám-előirányzata</t>
  </si>
  <si>
    <t>2024.év</t>
  </si>
  <si>
    <t>2026. év</t>
  </si>
  <si>
    <t>Ötvöskónyi Község Önkormányzata 2024. évi céltartaléka</t>
  </si>
  <si>
    <t>Ötvöskónyi Község Önkormányzata 2024. évi összevont költségvetési mérlege</t>
  </si>
  <si>
    <t>2024. évi előirányzat</t>
  </si>
  <si>
    <t>7 fő</t>
  </si>
  <si>
    <t>12 fő</t>
  </si>
  <si>
    <t xml:space="preserve"> 19 fő</t>
  </si>
  <si>
    <t xml:space="preserve"> - 1 fő postai ügyintéző</t>
  </si>
  <si>
    <t xml:space="preserve"> - 1 fő munka-és termelésszervező</t>
  </si>
  <si>
    <t>10 fő</t>
  </si>
  <si>
    <t>4,6 fő</t>
  </si>
  <si>
    <t xml:space="preserve">14,6 fő </t>
  </si>
  <si>
    <t>Egyéb tárgyi eszköz beszerzés Óvoda</t>
  </si>
  <si>
    <t>Ezüsthárs Egyesület</t>
  </si>
  <si>
    <t>Ötvöskónyi Kul. És Sport Egy</t>
  </si>
  <si>
    <t>Kutasi Sporthorgász Egyesület</t>
  </si>
  <si>
    <t>Medicopter Alapítvány</t>
  </si>
  <si>
    <t>-93 345 422</t>
  </si>
  <si>
    <t>082092 Művelődési Ház</t>
  </si>
  <si>
    <t>107060 Szociális ellátás</t>
  </si>
  <si>
    <t xml:space="preserve">    2. melléklet </t>
  </si>
  <si>
    <t xml:space="preserve">    4. melléklet </t>
  </si>
  <si>
    <t xml:space="preserve">    5. melléklet </t>
  </si>
  <si>
    <t xml:space="preserve">    6. melléklet </t>
  </si>
  <si>
    <t xml:space="preserve">    7. melléklet </t>
  </si>
  <si>
    <t xml:space="preserve">    8. melléklet </t>
  </si>
  <si>
    <t xml:space="preserve">    9. melléklet </t>
  </si>
  <si>
    <t xml:space="preserve"> 10. melléklet </t>
  </si>
  <si>
    <t xml:space="preserve">                         11. melléklet</t>
  </si>
  <si>
    <t xml:space="preserve">                                    12. melléklet </t>
  </si>
  <si>
    <t xml:space="preserve">13. melléklet </t>
  </si>
  <si>
    <t xml:space="preserve">14. melléklet </t>
  </si>
  <si>
    <t xml:space="preserve">16. melléklet </t>
  </si>
  <si>
    <t xml:space="preserve">                                                             15. melléklet</t>
  </si>
  <si>
    <t xml:space="preserve">17. melléklet </t>
  </si>
  <si>
    <t xml:space="preserve">                                            17. melléklet </t>
  </si>
  <si>
    <t>Módosított előirányzat</t>
  </si>
  <si>
    <t>Eredeti előirányzat</t>
  </si>
  <si>
    <t>Ötvöskónyi Község Önkormányzata 2024. évi működési kiadásai módosított előirányzat</t>
  </si>
  <si>
    <t>Bozótvágó (közfogl)</t>
  </si>
  <si>
    <t>Visszamosó kompresszor (DRV)</t>
  </si>
  <si>
    <t>Tolózár akna felújítása (DRV)</t>
  </si>
  <si>
    <t>4.</t>
  </si>
  <si>
    <t>5.</t>
  </si>
  <si>
    <t>6.</t>
  </si>
  <si>
    <t>Homokozó háló (óvoda)</t>
  </si>
  <si>
    <t>Konyhai mérleg (bölcsőde)</t>
  </si>
  <si>
    <t>Vasaló(bölcsőde)</t>
  </si>
  <si>
    <t>Közutak, hídak</t>
  </si>
  <si>
    <t>Óvodai, bölcsőde</t>
  </si>
  <si>
    <t>Önko. Vagyonnnal való gazd.</t>
  </si>
  <si>
    <t>Falugondnok</t>
  </si>
  <si>
    <t>19 fő</t>
  </si>
  <si>
    <t>107055 Falugondnok, tanyagondnok</t>
  </si>
  <si>
    <t xml:space="preserve"> - 1 fő falugondnok</t>
  </si>
  <si>
    <t>Falugondnok, tanyagondnok</t>
  </si>
  <si>
    <t>Óvoda</t>
  </si>
  <si>
    <t>III. negyedévi teljesítés</t>
  </si>
  <si>
    <t>Ötvöskónyi Község Önkormányzata 2024. évi működési kiadás III. negyedévi teljesítés</t>
  </si>
  <si>
    <t>5 fő</t>
  </si>
  <si>
    <t>15 fő</t>
  </si>
  <si>
    <t>7.</t>
  </si>
  <si>
    <t>Személy mérleg (óvoda)</t>
  </si>
  <si>
    <t>8.</t>
  </si>
  <si>
    <t>Emlékoszlop</t>
  </si>
  <si>
    <t>Fűkasza 2 db</t>
  </si>
  <si>
    <t>9.</t>
  </si>
  <si>
    <t>1. melléklet</t>
  </si>
  <si>
    <t>3. melléklet</t>
  </si>
  <si>
    <t>K2 Munkaadót terhelő járulékok és szociális hozz. adó</t>
  </si>
  <si>
    <t>K2 Munkaadót terhelő járulékok és szociális hozzáj.adó</t>
  </si>
  <si>
    <t>Segítő Szívvel Közhasznú Alap.</t>
  </si>
  <si>
    <t>Mozgáskorlát. S.M. Egyesülete</t>
  </si>
  <si>
    <t>Nagyatádi Református Egyház.</t>
  </si>
  <si>
    <t>Mozgáskor. S.M. Egyesülete</t>
  </si>
  <si>
    <t>Nagyatádi Református Egyh.</t>
  </si>
  <si>
    <t>Vakok-és Gyengén látók SM. Egy.</t>
  </si>
  <si>
    <t>Kaposvári Hallássérültek Sportegy.</t>
  </si>
  <si>
    <t>Az önkormányzat önállóan műk. és gazdálk. költségvetési szerve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</si>
</sst>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2" x14ac:knownFonts="1">
    <font>
      <sz val="10"/>
      <name val="Arial"/>
      <charset val="238"/>
    </font>
    <font>
      <sz val="10"/>
      <name val="Arial CE"/>
      <charset val="238"/>
    </font>
    <font>
      <i/>
      <sz val="11"/>
      <name val="Times New Roman CE"/>
      <family val="1"/>
      <charset val="238"/>
    </font>
    <font>
      <b/>
      <u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u/>
      <sz val="14"/>
      <name val="Times New Roman CE"/>
      <family val="1"/>
      <charset val="238"/>
    </font>
    <font>
      <b/>
      <sz val="13"/>
      <name val="Times New Roman CE"/>
      <family val="1"/>
      <charset val="238"/>
    </font>
    <font>
      <sz val="13"/>
      <name val="Times New Roman CE"/>
      <family val="1"/>
      <charset val="238"/>
    </font>
    <font>
      <b/>
      <sz val="12"/>
      <name val="Times New Roman CE"/>
      <charset val="238"/>
    </font>
    <font>
      <b/>
      <sz val="11"/>
      <name val="Times New Roman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 CE"/>
      <charset val="238"/>
    </font>
    <font>
      <b/>
      <i/>
      <sz val="11"/>
      <name val="Times New Roman CE"/>
      <family val="1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4"/>
      <name val="Times New Roman CE"/>
      <family val="1"/>
      <charset val="238"/>
    </font>
    <font>
      <b/>
      <u/>
      <sz val="12"/>
      <name val="Arial CE"/>
      <family val="2"/>
      <charset val="238"/>
    </font>
    <font>
      <b/>
      <i/>
      <sz val="13"/>
      <name val="Arial"/>
      <family val="2"/>
    </font>
    <font>
      <b/>
      <i/>
      <sz val="13"/>
      <name val="Times New Roman CE"/>
      <family val="1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1"/>
      <name val="Arial CE"/>
      <family val="2"/>
      <charset val="238"/>
    </font>
    <font>
      <b/>
      <i/>
      <sz val="11"/>
      <name val="Times New Roman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Arial CE"/>
      <charset val="238"/>
    </font>
    <font>
      <i/>
      <sz val="11"/>
      <name val="Arial CE"/>
      <family val="2"/>
      <charset val="238"/>
    </font>
    <font>
      <b/>
      <sz val="13"/>
      <name val="Times New Roman CE"/>
      <charset val="238"/>
    </font>
    <font>
      <sz val="12"/>
      <name val="Times New Roman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b/>
      <sz val="13"/>
      <name val="Times New Roman"/>
      <family val="1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b/>
      <u/>
      <sz val="11"/>
      <name val="Times New Roman CE"/>
      <family val="1"/>
      <charset val="238"/>
    </font>
    <font>
      <sz val="12"/>
      <name val="Arial"/>
      <family val="2"/>
      <charset val="238"/>
    </font>
    <font>
      <b/>
      <i/>
      <sz val="13"/>
      <name val="Times New Roman CE"/>
      <charset val="238"/>
    </font>
    <font>
      <b/>
      <sz val="10"/>
      <name val="Times New Roman CE"/>
      <charset val="238"/>
    </font>
    <font>
      <b/>
      <i/>
      <sz val="10"/>
      <name val="Times New Roman CE"/>
      <charset val="238"/>
    </font>
    <font>
      <sz val="11"/>
      <color theme="1"/>
      <name val="Times New Roman"/>
      <family val="1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sz val="8"/>
      <name val="Times New Roman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8"/>
      <name val="Times New Roman CE"/>
      <charset val="238"/>
    </font>
    <font>
      <b/>
      <sz val="11"/>
      <color theme="1"/>
      <name val="Times New Roman CE"/>
      <charset val="238"/>
    </font>
    <font>
      <sz val="11"/>
      <color theme="1"/>
      <name val="Times New Roman CE"/>
      <family val="1"/>
      <charset val="238"/>
    </font>
    <font>
      <sz val="8"/>
      <color theme="1"/>
      <name val="Times New Roman CE"/>
      <family val="1"/>
      <charset val="238"/>
    </font>
    <font>
      <sz val="9"/>
      <color theme="1"/>
      <name val="Times New Roman CE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 CE"/>
      <charset val="238"/>
    </font>
    <font>
      <b/>
      <sz val="9"/>
      <color theme="1"/>
      <name val="Times New Roman CE"/>
      <family val="1"/>
      <charset val="238"/>
    </font>
    <font>
      <b/>
      <sz val="12"/>
      <color theme="1"/>
      <name val="Times New Roman CE"/>
      <family val="1"/>
      <charset val="238"/>
    </font>
    <font>
      <sz val="10"/>
      <color theme="1"/>
      <name val="Times New Roman CE"/>
      <family val="1"/>
      <charset val="238"/>
    </font>
    <font>
      <sz val="12"/>
      <color theme="1"/>
      <name val="Times New Roman CE"/>
      <family val="1"/>
      <charset val="238"/>
    </font>
    <font>
      <b/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 CE"/>
      <charset val="238"/>
    </font>
    <font>
      <i/>
      <sz val="11"/>
      <name val="Times New Roman CE"/>
      <charset val="238"/>
    </font>
    <font>
      <b/>
      <i/>
      <sz val="9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9">
    <xf numFmtId="0" fontId="0" fillId="0" borderId="0" xfId="0"/>
    <xf numFmtId="0" fontId="1" fillId="0" borderId="0" xfId="2"/>
    <xf numFmtId="0" fontId="5" fillId="0" borderId="0" xfId="2" applyFont="1"/>
    <xf numFmtId="0" fontId="9" fillId="0" borderId="0" xfId="2" applyFont="1"/>
    <xf numFmtId="0" fontId="1" fillId="0" borderId="0" xfId="1"/>
    <xf numFmtId="0" fontId="0" fillId="0" borderId="0" xfId="0" applyAlignment="1">
      <alignment horizontal="center"/>
    </xf>
    <xf numFmtId="0" fontId="0" fillId="0" borderId="3" xfId="0" applyBorder="1"/>
    <xf numFmtId="0" fontId="18" fillId="2" borderId="2" xfId="1" applyFont="1" applyFill="1" applyBorder="1" applyAlignment="1">
      <alignment vertical="center"/>
    </xf>
    <xf numFmtId="0" fontId="7" fillId="0" borderId="0" xfId="2" applyFont="1" applyAlignment="1">
      <alignment horizontal="right"/>
    </xf>
    <xf numFmtId="0" fontId="17" fillId="0" borderId="0" xfId="2" applyFont="1"/>
    <xf numFmtId="0" fontId="19" fillId="0" borderId="0" xfId="2" applyFont="1"/>
    <xf numFmtId="0" fontId="11" fillId="3" borderId="4" xfId="2" applyFont="1" applyFill="1" applyBorder="1"/>
    <xf numFmtId="0" fontId="0" fillId="0" borderId="5" xfId="0" applyBorder="1"/>
    <xf numFmtId="0" fontId="10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3" fillId="0" borderId="0" xfId="2" applyFont="1"/>
    <xf numFmtId="0" fontId="7" fillId="2" borderId="7" xfId="2" applyFont="1" applyFill="1" applyBorder="1"/>
    <xf numFmtId="0" fontId="39" fillId="0" borderId="2" xfId="0" applyFont="1" applyBorder="1"/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2" xfId="0" applyFont="1" applyBorder="1" applyAlignment="1">
      <alignment horizontal="center"/>
    </xf>
    <xf numFmtId="0" fontId="26" fillId="0" borderId="8" xfId="0" applyFont="1" applyBorder="1"/>
    <xf numFmtId="0" fontId="5" fillId="0" borderId="0" xfId="1" applyFont="1" applyAlignment="1">
      <alignment vertical="center"/>
    </xf>
    <xf numFmtId="0" fontId="39" fillId="0" borderId="0" xfId="0" applyFont="1"/>
    <xf numFmtId="0" fontId="1" fillId="0" borderId="0" xfId="2" applyAlignment="1">
      <alignment horizontal="right"/>
    </xf>
    <xf numFmtId="0" fontId="13" fillId="0" borderId="0" xfId="2" applyFont="1"/>
    <xf numFmtId="0" fontId="47" fillId="0" borderId="2" xfId="2" applyFont="1" applyBorder="1"/>
    <xf numFmtId="0" fontId="48" fillId="0" borderId="2" xfId="2" applyFont="1" applyBorder="1"/>
    <xf numFmtId="0" fontId="48" fillId="0" borderId="8" xfId="2" applyFont="1" applyBorder="1"/>
    <xf numFmtId="0" fontId="24" fillId="0" borderId="0" xfId="0" applyFont="1"/>
    <xf numFmtId="0" fontId="26" fillId="0" borderId="0" xfId="0" applyFont="1" applyAlignment="1">
      <alignment horizontal="right"/>
    </xf>
    <xf numFmtId="0" fontId="24" fillId="0" borderId="0" xfId="2" applyFont="1"/>
    <xf numFmtId="0" fontId="26" fillId="0" borderId="1" xfId="0" applyFont="1" applyBorder="1" applyAlignment="1">
      <alignment horizontal="right"/>
    </xf>
    <xf numFmtId="0" fontId="26" fillId="0" borderId="9" xfId="0" applyFont="1" applyBorder="1" applyAlignment="1">
      <alignment horizontal="right"/>
    </xf>
    <xf numFmtId="0" fontId="49" fillId="0" borderId="0" xfId="0" applyFont="1"/>
    <xf numFmtId="0" fontId="40" fillId="0" borderId="2" xfId="0" applyFont="1" applyBorder="1"/>
    <xf numFmtId="3" fontId="9" fillId="2" borderId="13" xfId="2" applyNumberFormat="1" applyFont="1" applyFill="1" applyBorder="1"/>
    <xf numFmtId="3" fontId="11" fillId="3" borderId="11" xfId="2" applyNumberFormat="1" applyFont="1" applyFill="1" applyBorder="1"/>
    <xf numFmtId="0" fontId="17" fillId="2" borderId="2" xfId="1" applyFont="1" applyFill="1" applyBorder="1" applyAlignment="1">
      <alignment vertical="center"/>
    </xf>
    <xf numFmtId="0" fontId="42" fillId="2" borderId="2" xfId="1" applyFont="1" applyFill="1" applyBorder="1"/>
    <xf numFmtId="0" fontId="39" fillId="2" borderId="2" xfId="1" applyFont="1" applyFill="1" applyBorder="1"/>
    <xf numFmtId="0" fontId="42" fillId="0" borderId="2" xfId="0" applyFont="1" applyBorder="1"/>
    <xf numFmtId="0" fontId="38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18" fillId="2" borderId="7" xfId="1" applyFont="1" applyFill="1" applyBorder="1" applyAlignment="1">
      <alignment vertical="center"/>
    </xf>
    <xf numFmtId="0" fontId="28" fillId="2" borderId="2" xfId="1" applyFont="1" applyFill="1" applyBorder="1" applyAlignment="1">
      <alignment vertical="center"/>
    </xf>
    <xf numFmtId="0" fontId="39" fillId="2" borderId="0" xfId="1" applyFont="1" applyFill="1"/>
    <xf numFmtId="3" fontId="5" fillId="2" borderId="0" xfId="1" applyNumberFormat="1" applyFont="1" applyFill="1" applyAlignment="1">
      <alignment vertical="center"/>
    </xf>
    <xf numFmtId="3" fontId="4" fillId="2" borderId="0" xfId="1" applyNumberFormat="1" applyFont="1" applyFill="1" applyAlignment="1">
      <alignment horizontal="center" wrapText="1"/>
    </xf>
    <xf numFmtId="0" fontId="39" fillId="2" borderId="2" xfId="1" applyFont="1" applyFill="1" applyBorder="1" applyAlignment="1">
      <alignment vertical="center"/>
    </xf>
    <xf numFmtId="0" fontId="42" fillId="2" borderId="2" xfId="1" applyFont="1" applyFill="1" applyBorder="1" applyAlignment="1">
      <alignment vertical="center"/>
    </xf>
    <xf numFmtId="3" fontId="18" fillId="2" borderId="0" xfId="1" applyNumberFormat="1" applyFont="1" applyFill="1" applyAlignment="1">
      <alignment horizontal="right" wrapText="1"/>
    </xf>
    <xf numFmtId="0" fontId="4" fillId="2" borderId="2" xfId="2" applyFont="1" applyFill="1" applyBorder="1"/>
    <xf numFmtId="0" fontId="28" fillId="2" borderId="2" xfId="2" applyFont="1" applyFill="1" applyBorder="1"/>
    <xf numFmtId="0" fontId="17" fillId="2" borderId="2" xfId="2" applyFont="1" applyFill="1" applyBorder="1"/>
    <xf numFmtId="0" fontId="38" fillId="2" borderId="2" xfId="2" applyFont="1" applyFill="1" applyBorder="1"/>
    <xf numFmtId="0" fontId="28" fillId="2" borderId="7" xfId="2" applyFont="1" applyFill="1" applyBorder="1"/>
    <xf numFmtId="3" fontId="5" fillId="2" borderId="3" xfId="2" applyNumberFormat="1" applyFont="1" applyFill="1" applyBorder="1"/>
    <xf numFmtId="0" fontId="38" fillId="2" borderId="16" xfId="2" applyFont="1" applyFill="1" applyBorder="1"/>
    <xf numFmtId="0" fontId="17" fillId="2" borderId="16" xfId="2" applyFont="1" applyFill="1" applyBorder="1"/>
    <xf numFmtId="0" fontId="18" fillId="2" borderId="16" xfId="2" applyFont="1" applyFill="1" applyBorder="1"/>
    <xf numFmtId="0" fontId="25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53" fillId="0" borderId="0" xfId="2" applyFont="1" applyAlignment="1">
      <alignment horizontal="center"/>
    </xf>
    <xf numFmtId="0" fontId="17" fillId="2" borderId="20" xfId="2" applyFont="1" applyFill="1" applyBorder="1"/>
    <xf numFmtId="3" fontId="5" fillId="2" borderId="6" xfId="2" applyNumberFormat="1" applyFont="1" applyFill="1" applyBorder="1"/>
    <xf numFmtId="3" fontId="5" fillId="2" borderId="21" xfId="2" applyNumberFormat="1" applyFont="1" applyFill="1" applyBorder="1"/>
    <xf numFmtId="0" fontId="5" fillId="2" borderId="2" xfId="2" applyFont="1" applyFill="1" applyBorder="1"/>
    <xf numFmtId="0" fontId="11" fillId="0" borderId="0" xfId="2" applyFont="1" applyAlignment="1">
      <alignment horizontal="center"/>
    </xf>
    <xf numFmtId="0" fontId="39" fillId="0" borderId="0" xfId="2" applyFont="1"/>
    <xf numFmtId="0" fontId="23" fillId="0" borderId="0" xfId="0" applyFont="1" applyAlignment="1">
      <alignment horizontal="left"/>
    </xf>
    <xf numFmtId="0" fontId="23" fillId="0" borderId="6" xfId="0" applyFont="1" applyBorder="1"/>
    <xf numFmtId="0" fontId="23" fillId="0" borderId="21" xfId="0" applyFont="1" applyBorder="1"/>
    <xf numFmtId="0" fontId="23" fillId="0" borderId="1" xfId="0" applyFont="1" applyBorder="1"/>
    <xf numFmtId="0" fontId="23" fillId="0" borderId="3" xfId="0" applyFont="1" applyBorder="1"/>
    <xf numFmtId="0" fontId="23" fillId="0" borderId="9" xfId="0" applyFont="1" applyBorder="1"/>
    <xf numFmtId="0" fontId="23" fillId="0" borderId="5" xfId="0" applyFont="1" applyBorder="1"/>
    <xf numFmtId="0" fontId="54" fillId="0" borderId="0" xfId="0" applyFont="1"/>
    <xf numFmtId="0" fontId="24" fillId="0" borderId="0" xfId="2" applyFont="1" applyAlignment="1">
      <alignment horizontal="center"/>
    </xf>
    <xf numFmtId="0" fontId="8" fillId="0" borderId="0" xfId="0" applyFont="1"/>
    <xf numFmtId="0" fontId="38" fillId="2" borderId="2" xfId="1" applyFont="1" applyFill="1" applyBorder="1"/>
    <xf numFmtId="0" fontId="18" fillId="2" borderId="2" xfId="1" applyFont="1" applyFill="1" applyBorder="1"/>
    <xf numFmtId="3" fontId="23" fillId="0" borderId="0" xfId="0" applyNumberFormat="1" applyFont="1"/>
    <xf numFmtId="0" fontId="14" fillId="0" borderId="0" xfId="2" applyFont="1"/>
    <xf numFmtId="0" fontId="4" fillId="0" borderId="0" xfId="1" applyFont="1" applyAlignment="1">
      <alignment horizontal="center" wrapText="1"/>
    </xf>
    <xf numFmtId="0" fontId="28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9" fillId="0" borderId="0" xfId="1" applyFont="1"/>
    <xf numFmtId="0" fontId="1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33" fillId="0" borderId="0" xfId="0" applyFont="1" applyAlignment="1">
      <alignment horizontal="right"/>
    </xf>
    <xf numFmtId="0" fontId="33" fillId="0" borderId="0" xfId="0" applyFont="1"/>
    <xf numFmtId="0" fontId="24" fillId="0" borderId="0" xfId="1" applyFont="1"/>
    <xf numFmtId="0" fontId="24" fillId="0" borderId="0" xfId="1" applyFont="1" applyAlignment="1">
      <alignment vertical="center"/>
    </xf>
    <xf numFmtId="0" fontId="39" fillId="0" borderId="0" xfId="1" applyFont="1" applyAlignment="1">
      <alignment vertical="center"/>
    </xf>
    <xf numFmtId="0" fontId="39" fillId="0" borderId="0" xfId="1" applyFont="1"/>
    <xf numFmtId="0" fontId="42" fillId="0" borderId="0" xfId="1" applyFont="1"/>
    <xf numFmtId="0" fontId="41" fillId="0" borderId="0" xfId="1" applyFont="1"/>
    <xf numFmtId="0" fontId="40" fillId="0" borderId="0" xfId="1" applyFont="1"/>
    <xf numFmtId="0" fontId="40" fillId="0" borderId="0" xfId="0" applyFont="1"/>
    <xf numFmtId="0" fontId="40" fillId="0" borderId="0" xfId="1" applyFont="1" applyAlignment="1">
      <alignment vertical="center"/>
    </xf>
    <xf numFmtId="0" fontId="41" fillId="0" borderId="0" xfId="0" applyFont="1"/>
    <xf numFmtId="0" fontId="41" fillId="0" borderId="0" xfId="1" applyFont="1" applyAlignment="1">
      <alignment vertical="center"/>
    </xf>
    <xf numFmtId="0" fontId="2" fillId="0" borderId="0" xfId="1" applyFont="1"/>
    <xf numFmtId="0" fontId="43" fillId="0" borderId="0" xfId="1" applyFont="1"/>
    <xf numFmtId="0" fontId="44" fillId="0" borderId="0" xfId="1" applyFont="1"/>
    <xf numFmtId="0" fontId="37" fillId="0" borderId="0" xfId="1" applyFont="1"/>
    <xf numFmtId="3" fontId="18" fillId="0" borderId="0" xfId="1" applyNumberFormat="1" applyFont="1" applyAlignment="1">
      <alignment horizontal="right" wrapText="1"/>
    </xf>
    <xf numFmtId="3" fontId="5" fillId="0" borderId="0" xfId="1" applyNumberFormat="1" applyFont="1" applyAlignment="1">
      <alignment vertical="center"/>
    </xf>
    <xf numFmtId="3" fontId="4" fillId="0" borderId="0" xfId="1" applyNumberFormat="1" applyFont="1" applyAlignment="1">
      <alignment horizontal="center" wrapText="1"/>
    </xf>
    <xf numFmtId="0" fontId="3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right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 vertical="center" wrapText="1"/>
    </xf>
    <xf numFmtId="0" fontId="46" fillId="0" borderId="0" xfId="2" applyFont="1" applyAlignment="1">
      <alignment horizontal="right"/>
    </xf>
    <xf numFmtId="0" fontId="11" fillId="0" borderId="0" xfId="2" applyFont="1" applyAlignment="1">
      <alignment horizontal="center" vertical="center"/>
    </xf>
    <xf numFmtId="0" fontId="46" fillId="0" borderId="0" xfId="2" applyFont="1"/>
    <xf numFmtId="0" fontId="9" fillId="0" borderId="0" xfId="2" applyFont="1" applyAlignment="1">
      <alignment horizontal="right"/>
    </xf>
    <xf numFmtId="0" fontId="16" fillId="0" borderId="0" xfId="2" applyFont="1"/>
    <xf numFmtId="0" fontId="16" fillId="0" borderId="0" xfId="2" applyFont="1" applyAlignment="1">
      <alignment horizontal="right"/>
    </xf>
    <xf numFmtId="0" fontId="31" fillId="0" borderId="0" xfId="2" applyFont="1"/>
    <xf numFmtId="0" fontId="7" fillId="0" borderId="0" xfId="2" applyFont="1"/>
    <xf numFmtId="0" fontId="8" fillId="0" borderId="0" xfId="2" applyFont="1"/>
    <xf numFmtId="0" fontId="20" fillId="0" borderId="0" xfId="2" applyFont="1"/>
    <xf numFmtId="0" fontId="18" fillId="0" borderId="0" xfId="2" applyFont="1" applyAlignment="1">
      <alignment horizontal="center"/>
    </xf>
    <xf numFmtId="0" fontId="27" fillId="0" borderId="0" xfId="2" applyFont="1"/>
    <xf numFmtId="0" fontId="4" fillId="0" borderId="0" xfId="2" applyFont="1"/>
    <xf numFmtId="0" fontId="6" fillId="0" borderId="0" xfId="2" applyFont="1"/>
    <xf numFmtId="0" fontId="32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wrapText="1"/>
    </xf>
    <xf numFmtId="3" fontId="7" fillId="0" borderId="0" xfId="2" applyNumberFormat="1" applyFont="1"/>
    <xf numFmtId="0" fontId="21" fillId="0" borderId="0" xfId="2" applyFont="1"/>
    <xf numFmtId="0" fontId="22" fillId="0" borderId="0" xfId="2" applyFont="1"/>
    <xf numFmtId="0" fontId="2" fillId="0" borderId="0" xfId="2" applyFont="1"/>
    <xf numFmtId="0" fontId="18" fillId="0" borderId="0" xfId="2" applyFont="1"/>
    <xf numFmtId="0" fontId="6" fillId="0" borderId="0" xfId="2" applyFont="1" applyAlignment="1">
      <alignment horizontal="center" vertical="center" wrapText="1"/>
    </xf>
    <xf numFmtId="0" fontId="28" fillId="0" borderId="2" xfId="2" applyFont="1" applyBorder="1"/>
    <xf numFmtId="0" fontId="17" fillId="0" borderId="2" xfId="2" applyFont="1" applyBorder="1"/>
    <xf numFmtId="0" fontId="38" fillId="0" borderId="2" xfId="2" applyFont="1" applyBorder="1"/>
    <xf numFmtId="0" fontId="5" fillId="0" borderId="0" xfId="2" applyFont="1" applyAlignment="1">
      <alignment horizontal="right"/>
    </xf>
    <xf numFmtId="0" fontId="28" fillId="0" borderId="7" xfId="2" applyFont="1" applyBorder="1"/>
    <xf numFmtId="0" fontId="38" fillId="0" borderId="16" xfId="2" applyFont="1" applyBorder="1"/>
    <xf numFmtId="0" fontId="17" fillId="0" borderId="16" xfId="2" applyFont="1" applyBorder="1"/>
    <xf numFmtId="0" fontId="18" fillId="0" borderId="16" xfId="2" applyFont="1" applyBorder="1"/>
    <xf numFmtId="3" fontId="45" fillId="0" borderId="0" xfId="2" applyNumberFormat="1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/>
    </xf>
    <xf numFmtId="0" fontId="1" fillId="0" borderId="2" xfId="2" applyBorder="1"/>
    <xf numFmtId="3" fontId="1" fillId="0" borderId="1" xfId="2" applyNumberFormat="1" applyBorder="1" applyAlignment="1">
      <alignment horizontal="center"/>
    </xf>
    <xf numFmtId="0" fontId="1" fillId="0" borderId="3" xfId="2" applyBorder="1" applyAlignment="1">
      <alignment horizontal="center"/>
    </xf>
    <xf numFmtId="0" fontId="35" fillId="0" borderId="8" xfId="2" applyFont="1" applyBorder="1" applyAlignment="1">
      <alignment horizontal="left"/>
    </xf>
    <xf numFmtId="3" fontId="19" fillId="0" borderId="9" xfId="2" applyNumberFormat="1" applyFont="1" applyBorder="1" applyAlignment="1">
      <alignment horizontal="center"/>
    </xf>
    <xf numFmtId="0" fontId="36" fillId="0" borderId="5" xfId="2" applyFont="1" applyBorder="1" applyAlignment="1">
      <alignment horizontal="center" vertical="center"/>
    </xf>
    <xf numFmtId="0" fontId="36" fillId="0" borderId="0" xfId="2" applyFont="1" applyAlignment="1">
      <alignment vertical="center"/>
    </xf>
    <xf numFmtId="0" fontId="36" fillId="0" borderId="0" xfId="2" applyFont="1"/>
    <xf numFmtId="0" fontId="36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wrapText="1"/>
    </xf>
    <xf numFmtId="0" fontId="1" fillId="0" borderId="0" xfId="2" applyAlignment="1">
      <alignment horizontal="center"/>
    </xf>
    <xf numFmtId="0" fontId="37" fillId="0" borderId="0" xfId="2" applyFont="1" applyAlignment="1">
      <alignment horizontal="center"/>
    </xf>
    <xf numFmtId="0" fontId="5" fillId="0" borderId="0" xfId="2" applyFont="1" applyAlignment="1">
      <alignment wrapText="1"/>
    </xf>
    <xf numFmtId="0" fontId="6" fillId="0" borderId="0" xfId="2" applyFont="1" applyAlignment="1">
      <alignment horizontal="center" vertical="center"/>
    </xf>
    <xf numFmtId="0" fontId="25" fillId="3" borderId="15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 wrapText="1"/>
    </xf>
    <xf numFmtId="0" fontId="4" fillId="3" borderId="14" xfId="2" applyFont="1" applyFill="1" applyBorder="1" applyAlignment="1">
      <alignment horizontal="center" vertical="center"/>
    </xf>
    <xf numFmtId="0" fontId="0" fillId="3" borderId="14" xfId="0" applyFill="1" applyBorder="1"/>
    <xf numFmtId="0" fontId="25" fillId="3" borderId="22" xfId="0" applyFont="1" applyFill="1" applyBorder="1" applyAlignment="1">
      <alignment horizontal="center"/>
    </xf>
    <xf numFmtId="0" fontId="42" fillId="2" borderId="0" xfId="1" applyFont="1" applyFill="1"/>
    <xf numFmtId="3" fontId="38" fillId="2" borderId="0" xfId="1" applyNumberFormat="1" applyFont="1" applyFill="1" applyAlignment="1">
      <alignment vertical="center"/>
    </xf>
    <xf numFmtId="0" fontId="42" fillId="2" borderId="8" xfId="1" applyFont="1" applyFill="1" applyBorder="1"/>
    <xf numFmtId="0" fontId="40" fillId="2" borderId="0" xfId="1" applyFont="1" applyFill="1"/>
    <xf numFmtId="3" fontId="40" fillId="2" borderId="0" xfId="1" applyNumberFormat="1" applyFont="1" applyFill="1"/>
    <xf numFmtId="3" fontId="42" fillId="2" borderId="0" xfId="1" applyNumberFormat="1" applyFont="1" applyFill="1"/>
    <xf numFmtId="3" fontId="39" fillId="2" borderId="0" xfId="1" applyNumberFormat="1" applyFont="1" applyFill="1"/>
    <xf numFmtId="0" fontId="39" fillId="2" borderId="0" xfId="1" applyFont="1" applyFill="1" applyAlignment="1">
      <alignment vertical="center"/>
    </xf>
    <xf numFmtId="3" fontId="40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3" fontId="41" fillId="2" borderId="0" xfId="1" applyNumberFormat="1" applyFont="1" applyFill="1" applyAlignment="1">
      <alignment vertical="center"/>
    </xf>
    <xf numFmtId="0" fontId="42" fillId="2" borderId="0" xfId="1" applyFont="1" applyFill="1" applyAlignment="1">
      <alignment vertical="center"/>
    </xf>
    <xf numFmtId="3" fontId="42" fillId="2" borderId="0" xfId="1" applyNumberFormat="1" applyFont="1" applyFill="1" applyAlignment="1">
      <alignment vertical="center"/>
    </xf>
    <xf numFmtId="3" fontId="42" fillId="2" borderId="0" xfId="0" applyNumberFormat="1" applyFont="1" applyFill="1"/>
    <xf numFmtId="3" fontId="39" fillId="2" borderId="0" xfId="0" applyNumberFormat="1" applyFont="1" applyFill="1"/>
    <xf numFmtId="0" fontId="17" fillId="2" borderId="0" xfId="1" applyFont="1" applyFill="1"/>
    <xf numFmtId="3" fontId="17" fillId="2" borderId="0" xfId="1" applyNumberFormat="1" applyFont="1" applyFill="1" applyAlignment="1">
      <alignment vertical="center"/>
    </xf>
    <xf numFmtId="0" fontId="18" fillId="2" borderId="0" xfId="1" applyFont="1" applyFill="1" applyAlignment="1">
      <alignment vertical="center"/>
    </xf>
    <xf numFmtId="3" fontId="18" fillId="2" borderId="0" xfId="1" applyNumberFormat="1" applyFont="1" applyFill="1" applyAlignment="1">
      <alignment vertical="center"/>
    </xf>
    <xf numFmtId="3" fontId="43" fillId="2" borderId="0" xfId="1" applyNumberFormat="1" applyFont="1" applyFill="1"/>
    <xf numFmtId="0" fontId="14" fillId="2" borderId="0" xfId="1" applyFont="1" applyFill="1" applyAlignment="1">
      <alignment horizontal="center" vertical="center"/>
    </xf>
    <xf numFmtId="3" fontId="14" fillId="2" borderId="0" xfId="1" applyNumberFormat="1" applyFont="1" applyFill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49" fontId="46" fillId="0" borderId="0" xfId="2" applyNumberFormat="1" applyFont="1" applyAlignment="1">
      <alignment horizontal="left"/>
    </xf>
    <xf numFmtId="0" fontId="5" fillId="0" borderId="0" xfId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3" fontId="1" fillId="0" borderId="0" xfId="2" applyNumberFormat="1"/>
    <xf numFmtId="0" fontId="56" fillId="2" borderId="20" xfId="2" applyFont="1" applyFill="1" applyBorder="1"/>
    <xf numFmtId="0" fontId="57" fillId="2" borderId="2" xfId="2" applyFont="1" applyFill="1" applyBorder="1"/>
    <xf numFmtId="0" fontId="20" fillId="2" borderId="2" xfId="2" applyFont="1" applyFill="1" applyBorder="1"/>
    <xf numFmtId="0" fontId="7" fillId="2" borderId="2" xfId="2" applyFont="1" applyFill="1" applyBorder="1"/>
    <xf numFmtId="0" fontId="56" fillId="2" borderId="2" xfId="2" applyFont="1" applyFill="1" applyBorder="1"/>
    <xf numFmtId="0" fontId="19" fillId="0" borderId="2" xfId="2" applyFont="1" applyBorder="1"/>
    <xf numFmtId="0" fontId="50" fillId="0" borderId="2" xfId="2" applyFont="1" applyBorder="1"/>
    <xf numFmtId="0" fontId="50" fillId="0" borderId="8" xfId="2" applyFont="1" applyBorder="1"/>
    <xf numFmtId="3" fontId="13" fillId="0" borderId="0" xfId="2" applyNumberFormat="1" applyFont="1"/>
    <xf numFmtId="3" fontId="1" fillId="0" borderId="0" xfId="2" applyNumberFormat="1" applyAlignment="1">
      <alignment horizontal="right"/>
    </xf>
    <xf numFmtId="0" fontId="18" fillId="2" borderId="2" xfId="2" applyFont="1" applyFill="1" applyBorder="1"/>
    <xf numFmtId="0" fontId="43" fillId="0" borderId="33" xfId="2" applyFont="1" applyBorder="1"/>
    <xf numFmtId="3" fontId="43" fillId="0" borderId="0" xfId="2" applyNumberFormat="1" applyFont="1"/>
    <xf numFmtId="0" fontId="58" fillId="6" borderId="14" xfId="2" applyFont="1" applyFill="1" applyBorder="1" applyAlignment="1">
      <alignment wrapText="1"/>
    </xf>
    <xf numFmtId="0" fontId="39" fillId="0" borderId="2" xfId="2" applyFont="1" applyBorder="1"/>
    <xf numFmtId="0" fontId="39" fillId="6" borderId="8" xfId="2" applyFont="1" applyFill="1" applyBorder="1"/>
    <xf numFmtId="3" fontId="24" fillId="0" borderId="0" xfId="0" applyNumberFormat="1" applyFont="1"/>
    <xf numFmtId="3" fontId="59" fillId="2" borderId="6" xfId="2" applyNumberFormat="1" applyFont="1" applyFill="1" applyBorder="1"/>
    <xf numFmtId="3" fontId="59" fillId="2" borderId="1" xfId="2" applyNumberFormat="1" applyFont="1" applyFill="1" applyBorder="1" applyAlignment="1">
      <alignment horizontal="right"/>
    </xf>
    <xf numFmtId="3" fontId="59" fillId="2" borderId="1" xfId="2" applyNumberFormat="1" applyFont="1" applyFill="1" applyBorder="1"/>
    <xf numFmtId="3" fontId="60" fillId="5" borderId="1" xfId="2" applyNumberFormat="1" applyFont="1" applyFill="1" applyBorder="1"/>
    <xf numFmtId="3" fontId="59" fillId="2" borderId="12" xfId="2" applyNumberFormat="1" applyFont="1" applyFill="1" applyBorder="1"/>
    <xf numFmtId="3" fontId="60" fillId="3" borderId="10" xfId="2" applyNumberFormat="1" applyFont="1" applyFill="1" applyBorder="1"/>
    <xf numFmtId="49" fontId="46" fillId="0" borderId="0" xfId="2" applyNumberFormat="1" applyFont="1"/>
    <xf numFmtId="3" fontId="23" fillId="0" borderId="21" xfId="0" applyNumberFormat="1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/>
    </xf>
    <xf numFmtId="3" fontId="23" fillId="0" borderId="6" xfId="0" applyNumberFormat="1" applyFont="1" applyBorder="1"/>
    <xf numFmtId="3" fontId="23" fillId="0" borderId="6" xfId="0" applyNumberFormat="1" applyFont="1" applyBorder="1" applyAlignment="1">
      <alignment horizontal="center" vertical="center"/>
    </xf>
    <xf numFmtId="0" fontId="11" fillId="4" borderId="29" xfId="2" applyFont="1" applyFill="1" applyBorder="1"/>
    <xf numFmtId="3" fontId="60" fillId="4" borderId="30" xfId="2" applyNumberFormat="1" applyFont="1" applyFill="1" applyBorder="1"/>
    <xf numFmtId="3" fontId="11" fillId="4" borderId="32" xfId="2" applyNumberFormat="1" applyFont="1" applyFill="1" applyBorder="1"/>
    <xf numFmtId="0" fontId="62" fillId="2" borderId="20" xfId="2" applyFont="1" applyFill="1" applyBorder="1"/>
    <xf numFmtId="0" fontId="62" fillId="2" borderId="2" xfId="2" applyFont="1" applyFill="1" applyBorder="1"/>
    <xf numFmtId="0" fontId="61" fillId="0" borderId="33" xfId="2" applyFont="1" applyBorder="1"/>
    <xf numFmtId="0" fontId="63" fillId="5" borderId="2" xfId="2" applyFont="1" applyFill="1" applyBorder="1"/>
    <xf numFmtId="0" fontId="63" fillId="2" borderId="2" xfId="2" applyFont="1" applyFill="1" applyBorder="1"/>
    <xf numFmtId="0" fontId="8" fillId="3" borderId="4" xfId="0" applyFont="1" applyFill="1" applyBorder="1" applyAlignment="1">
      <alignment horizontal="center" wrapText="1"/>
    </xf>
    <xf numFmtId="0" fontId="22" fillId="0" borderId="20" xfId="0" applyFont="1" applyBorder="1" applyAlignment="1">
      <alignment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/>
    <xf numFmtId="0" fontId="22" fillId="0" borderId="8" xfId="0" applyFont="1" applyBorder="1"/>
    <xf numFmtId="0" fontId="22" fillId="0" borderId="2" xfId="0" applyFont="1" applyBorder="1"/>
    <xf numFmtId="2" fontId="5" fillId="2" borderId="3" xfId="2" applyNumberFormat="1" applyFont="1" applyFill="1" applyBorder="1"/>
    <xf numFmtId="4" fontId="17" fillId="5" borderId="3" xfId="2" applyNumberFormat="1" applyFont="1" applyFill="1" applyBorder="1"/>
    <xf numFmtId="0" fontId="64" fillId="0" borderId="2" xfId="0" applyFont="1" applyBorder="1" applyAlignment="1">
      <alignment horizontal="left" vertical="center" wrapText="1"/>
    </xf>
    <xf numFmtId="3" fontId="17" fillId="2" borderId="35" xfId="2" applyNumberFormat="1" applyFont="1" applyFill="1" applyBorder="1"/>
    <xf numFmtId="3" fontId="38" fillId="2" borderId="36" xfId="2" applyNumberFormat="1" applyFont="1" applyFill="1" applyBorder="1"/>
    <xf numFmtId="3" fontId="18" fillId="2" borderId="36" xfId="2" applyNumberFormat="1" applyFont="1" applyFill="1" applyBorder="1"/>
    <xf numFmtId="3" fontId="5" fillId="2" borderId="36" xfId="2" applyNumberFormat="1" applyFont="1" applyFill="1" applyBorder="1"/>
    <xf numFmtId="3" fontId="4" fillId="2" borderId="36" xfId="2" applyNumberFormat="1" applyFont="1" applyFill="1" applyBorder="1"/>
    <xf numFmtId="3" fontId="17" fillId="2" borderId="36" xfId="2" applyNumberFormat="1" applyFont="1" applyFill="1" applyBorder="1"/>
    <xf numFmtId="3" fontId="40" fillId="0" borderId="36" xfId="2" applyNumberFormat="1" applyFont="1" applyBorder="1"/>
    <xf numFmtId="3" fontId="42" fillId="0" borderId="36" xfId="2" applyNumberFormat="1" applyFont="1" applyBorder="1"/>
    <xf numFmtId="3" fontId="42" fillId="0" borderId="37" xfId="2" applyNumberFormat="1" applyFont="1" applyBorder="1"/>
    <xf numFmtId="0" fontId="1" fillId="0" borderId="22" xfId="2" applyBorder="1"/>
    <xf numFmtId="0" fontId="1" fillId="0" borderId="15" xfId="2" applyBorder="1"/>
    <xf numFmtId="3" fontId="40" fillId="2" borderId="35" xfId="2" applyNumberFormat="1" applyFont="1" applyFill="1" applyBorder="1"/>
    <xf numFmtId="3" fontId="42" fillId="2" borderId="36" xfId="2" applyNumberFormat="1" applyFont="1" applyFill="1" applyBorder="1"/>
    <xf numFmtId="3" fontId="39" fillId="2" borderId="36" xfId="2" applyNumberFormat="1" applyFont="1" applyFill="1" applyBorder="1"/>
    <xf numFmtId="3" fontId="40" fillId="2" borderId="36" xfId="2" applyNumberFormat="1" applyFont="1" applyFill="1" applyBorder="1"/>
    <xf numFmtId="3" fontId="39" fillId="6" borderId="38" xfId="2" applyNumberFormat="1" applyFont="1" applyFill="1" applyBorder="1" applyAlignment="1">
      <alignment horizontal="right"/>
    </xf>
    <xf numFmtId="3" fontId="39" fillId="0" borderId="36" xfId="2" applyNumberFormat="1" applyFont="1" applyBorder="1" applyAlignment="1">
      <alignment horizontal="right"/>
    </xf>
    <xf numFmtId="49" fontId="39" fillId="0" borderId="37" xfId="2" applyNumberFormat="1" applyFont="1" applyBorder="1" applyAlignment="1">
      <alignment horizontal="right"/>
    </xf>
    <xf numFmtId="0" fontId="16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20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3" fontId="18" fillId="0" borderId="35" xfId="0" applyNumberFormat="1" applyFont="1" applyBorder="1" applyAlignment="1">
      <alignment horizontal="center" vertical="center"/>
    </xf>
    <xf numFmtId="0" fontId="0" fillId="0" borderId="21" xfId="0" applyBorder="1"/>
    <xf numFmtId="0" fontId="5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3" fontId="5" fillId="0" borderId="35" xfId="0" applyNumberFormat="1" applyFont="1" applyBorder="1" applyAlignment="1">
      <alignment horizontal="center" vertical="center"/>
    </xf>
    <xf numFmtId="0" fontId="4" fillId="3" borderId="38" xfId="2" applyFont="1" applyFill="1" applyBorder="1" applyAlignment="1">
      <alignment horizontal="center" vertical="center" wrapText="1"/>
    </xf>
    <xf numFmtId="3" fontId="28" fillId="2" borderId="36" xfId="2" applyNumberFormat="1" applyFont="1" applyFill="1" applyBorder="1"/>
    <xf numFmtId="3" fontId="18" fillId="2" borderId="36" xfId="2" applyNumberFormat="1" applyFont="1" applyFill="1" applyBorder="1" applyAlignment="1">
      <alignment horizontal="right"/>
    </xf>
    <xf numFmtId="3" fontId="38" fillId="2" borderId="36" xfId="2" applyNumberFormat="1" applyFont="1" applyFill="1" applyBorder="1" applyAlignment="1">
      <alignment horizontal="right"/>
    </xf>
    <xf numFmtId="3" fontId="17" fillId="2" borderId="36" xfId="2" applyNumberFormat="1" applyFont="1" applyFill="1" applyBorder="1" applyAlignment="1">
      <alignment horizontal="right"/>
    </xf>
    <xf numFmtId="3" fontId="17" fillId="2" borderId="47" xfId="2" applyNumberFormat="1" applyFont="1" applyFill="1" applyBorder="1"/>
    <xf numFmtId="3" fontId="18" fillId="2" borderId="47" xfId="2" applyNumberFormat="1" applyFont="1" applyFill="1" applyBorder="1"/>
    <xf numFmtId="3" fontId="38" fillId="2" borderId="47" xfId="2" applyNumberFormat="1" applyFont="1" applyFill="1" applyBorder="1"/>
    <xf numFmtId="3" fontId="45" fillId="2" borderId="37" xfId="2" applyNumberFormat="1" applyFont="1" applyFill="1" applyBorder="1"/>
    <xf numFmtId="3" fontId="28" fillId="2" borderId="1" xfId="2" applyNumberFormat="1" applyFont="1" applyFill="1" applyBorder="1"/>
    <xf numFmtId="3" fontId="38" fillId="2" borderId="1" xfId="2" applyNumberFormat="1" applyFont="1" applyFill="1" applyBorder="1"/>
    <xf numFmtId="3" fontId="18" fillId="2" borderId="1" xfId="2" applyNumberFormat="1" applyFont="1" applyFill="1" applyBorder="1" applyAlignment="1">
      <alignment horizontal="right"/>
    </xf>
    <xf numFmtId="3" fontId="38" fillId="2" borderId="1" xfId="2" applyNumberFormat="1" applyFont="1" applyFill="1" applyBorder="1" applyAlignment="1">
      <alignment horizontal="right"/>
    </xf>
    <xf numFmtId="3" fontId="18" fillId="2" borderId="1" xfId="2" applyNumberFormat="1" applyFont="1" applyFill="1" applyBorder="1"/>
    <xf numFmtId="3" fontId="17" fillId="2" borderId="1" xfId="2" applyNumberFormat="1" applyFont="1" applyFill="1" applyBorder="1"/>
    <xf numFmtId="3" fontId="38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right"/>
    </xf>
    <xf numFmtId="3" fontId="4" fillId="2" borderId="1" xfId="2" applyNumberFormat="1" applyFont="1" applyFill="1" applyBorder="1" applyAlignment="1">
      <alignment horizontal="right"/>
    </xf>
    <xf numFmtId="0" fontId="0" fillId="0" borderId="9" xfId="0" applyBorder="1"/>
    <xf numFmtId="0" fontId="4" fillId="2" borderId="20" xfId="2" applyFont="1" applyFill="1" applyBorder="1"/>
    <xf numFmtId="3" fontId="4" fillId="2" borderId="6" xfId="2" applyNumberFormat="1" applyFont="1" applyFill="1" applyBorder="1"/>
    <xf numFmtId="0" fontId="0" fillId="0" borderId="6" xfId="0" applyBorder="1"/>
    <xf numFmtId="0" fontId="4" fillId="3" borderId="4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0" fontId="40" fillId="7" borderId="11" xfId="0" applyFont="1" applyFill="1" applyBorder="1" applyAlignment="1">
      <alignment horizontal="center" vertical="center" wrapText="1"/>
    </xf>
    <xf numFmtId="3" fontId="45" fillId="2" borderId="42" xfId="2" applyNumberFormat="1" applyFont="1" applyFill="1" applyBorder="1"/>
    <xf numFmtId="3" fontId="18" fillId="2" borderId="36" xfId="2" applyNumberFormat="1" applyFont="1" applyFill="1" applyBorder="1" applyAlignment="1">
      <alignment horizontal="right" vertical="center" wrapText="1"/>
    </xf>
    <xf numFmtId="3" fontId="55" fillId="2" borderId="47" xfId="2" applyNumberFormat="1" applyFont="1" applyFill="1" applyBorder="1"/>
    <xf numFmtId="0" fontId="40" fillId="7" borderId="22" xfId="0" applyFont="1" applyFill="1" applyBorder="1" applyAlignment="1">
      <alignment horizontal="center" vertical="center" wrapText="1"/>
    </xf>
    <xf numFmtId="0" fontId="40" fillId="7" borderId="15" xfId="0" applyFont="1" applyFill="1" applyBorder="1" applyAlignment="1">
      <alignment horizontal="center" vertical="center" wrapText="1"/>
    </xf>
    <xf numFmtId="3" fontId="28" fillId="0" borderId="36" xfId="2" applyNumberFormat="1" applyFont="1" applyBorder="1"/>
    <xf numFmtId="3" fontId="38" fillId="0" borderId="36" xfId="2" applyNumberFormat="1" applyFont="1" applyBorder="1"/>
    <xf numFmtId="3" fontId="18" fillId="0" borderId="36" xfId="2" applyNumberFormat="1" applyFont="1" applyBorder="1" applyAlignment="1">
      <alignment horizontal="right"/>
    </xf>
    <xf numFmtId="3" fontId="18" fillId="0" borderId="36" xfId="2" applyNumberFormat="1" applyFont="1" applyBorder="1"/>
    <xf numFmtId="3" fontId="38" fillId="0" borderId="36" xfId="2" applyNumberFormat="1" applyFont="1" applyBorder="1" applyAlignment="1">
      <alignment horizontal="right"/>
    </xf>
    <xf numFmtId="3" fontId="18" fillId="0" borderId="36" xfId="2" applyNumberFormat="1" applyFont="1" applyBorder="1" applyAlignment="1">
      <alignment horizontal="right" vertical="center" wrapText="1"/>
    </xf>
    <xf numFmtId="3" fontId="17" fillId="0" borderId="36" xfId="2" applyNumberFormat="1" applyFont="1" applyBorder="1"/>
    <xf numFmtId="3" fontId="17" fillId="0" borderId="47" xfId="2" applyNumberFormat="1" applyFont="1" applyBorder="1"/>
    <xf numFmtId="3" fontId="18" fillId="0" borderId="47" xfId="2" applyNumberFormat="1" applyFont="1" applyBorder="1"/>
    <xf numFmtId="3" fontId="17" fillId="0" borderId="36" xfId="2" applyNumberFormat="1" applyFont="1" applyBorder="1" applyAlignment="1">
      <alignment horizontal="right"/>
    </xf>
    <xf numFmtId="3" fontId="38" fillId="0" borderId="47" xfId="2" applyNumberFormat="1" applyFont="1" applyBorder="1"/>
    <xf numFmtId="0" fontId="4" fillId="0" borderId="20" xfId="2" applyFont="1" applyBorder="1"/>
    <xf numFmtId="3" fontId="4" fillId="0" borderId="35" xfId="2" applyNumberFormat="1" applyFont="1" applyBorder="1"/>
    <xf numFmtId="0" fontId="40" fillId="3" borderId="18" xfId="2" applyFont="1" applyFill="1" applyBorder="1" applyAlignment="1">
      <alignment horizontal="center" vertical="center" wrapText="1"/>
    </xf>
    <xf numFmtId="0" fontId="40" fillId="7" borderId="10" xfId="2" applyFont="1" applyFill="1" applyBorder="1" applyAlignment="1">
      <alignment horizontal="center" vertical="center" wrapText="1"/>
    </xf>
    <xf numFmtId="0" fontId="40" fillId="7" borderId="11" xfId="2" applyFont="1" applyFill="1" applyBorder="1" applyAlignment="1">
      <alignment horizontal="center" vertical="center" wrapText="1"/>
    </xf>
    <xf numFmtId="3" fontId="17" fillId="2" borderId="36" xfId="1" applyNumberFormat="1" applyFont="1" applyFill="1" applyBorder="1" applyAlignment="1">
      <alignment vertical="center"/>
    </xf>
    <xf numFmtId="3" fontId="42" fillId="2" borderId="36" xfId="1" applyNumberFormat="1" applyFont="1" applyFill="1" applyBorder="1"/>
    <xf numFmtId="3" fontId="39" fillId="2" borderId="36" xfId="1" applyNumberFormat="1" applyFont="1" applyFill="1" applyBorder="1"/>
    <xf numFmtId="3" fontId="42" fillId="0" borderId="36" xfId="0" applyNumberFormat="1" applyFont="1" applyBorder="1"/>
    <xf numFmtId="3" fontId="40" fillId="0" borderId="36" xfId="0" applyNumberFormat="1" applyFont="1" applyBorder="1"/>
    <xf numFmtId="3" fontId="19" fillId="0" borderId="36" xfId="0" applyNumberFormat="1" applyFont="1" applyBorder="1"/>
    <xf numFmtId="3" fontId="50" fillId="0" borderId="36" xfId="0" applyNumberFormat="1" applyFont="1" applyBorder="1"/>
    <xf numFmtId="3" fontId="18" fillId="2" borderId="36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3" fontId="38" fillId="2" borderId="36" xfId="1" applyNumberFormat="1" applyFont="1" applyFill="1" applyBorder="1" applyAlignment="1">
      <alignment vertical="center"/>
    </xf>
    <xf numFmtId="3" fontId="38" fillId="2" borderId="36" xfId="1" applyNumberFormat="1" applyFont="1" applyFill="1" applyBorder="1" applyAlignment="1">
      <alignment horizontal="right" vertical="center"/>
    </xf>
    <xf numFmtId="3" fontId="5" fillId="2" borderId="36" xfId="1" applyNumberFormat="1" applyFont="1" applyFill="1" applyBorder="1" applyAlignment="1">
      <alignment horizontal="right" vertical="center"/>
    </xf>
    <xf numFmtId="3" fontId="4" fillId="2" borderId="36" xfId="1" applyNumberFormat="1" applyFont="1" applyFill="1" applyBorder="1" applyAlignment="1">
      <alignment vertical="center"/>
    </xf>
    <xf numFmtId="3" fontId="38" fillId="2" borderId="37" xfId="1" applyNumberFormat="1" applyFont="1" applyFill="1" applyBorder="1" applyAlignment="1">
      <alignment vertical="center"/>
    </xf>
    <xf numFmtId="0" fontId="17" fillId="2" borderId="20" xfId="1" applyFont="1" applyFill="1" applyBorder="1" applyAlignment="1">
      <alignment vertical="center"/>
    </xf>
    <xf numFmtId="3" fontId="17" fillId="2" borderId="35" xfId="1" applyNumberFormat="1" applyFont="1" applyFill="1" applyBorder="1" applyAlignment="1">
      <alignment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wrapText="1"/>
    </xf>
    <xf numFmtId="0" fontId="17" fillId="2" borderId="16" xfId="1" applyFont="1" applyFill="1" applyBorder="1" applyAlignment="1">
      <alignment vertical="center"/>
    </xf>
    <xf numFmtId="3" fontId="17" fillId="2" borderId="47" xfId="1" applyNumberFormat="1" applyFont="1" applyFill="1" applyBorder="1" applyAlignment="1">
      <alignment horizontal="right" vertical="center"/>
    </xf>
    <xf numFmtId="3" fontId="39" fillId="2" borderId="36" xfId="1" applyNumberFormat="1" applyFont="1" applyFill="1" applyBorder="1" applyAlignment="1">
      <alignment vertical="center"/>
    </xf>
    <xf numFmtId="3" fontId="18" fillId="2" borderId="36" xfId="1" applyNumberFormat="1" applyFont="1" applyFill="1" applyBorder="1" applyAlignment="1">
      <alignment horizontal="right" vertical="center"/>
    </xf>
    <xf numFmtId="3" fontId="18" fillId="2" borderId="37" xfId="1" applyNumberFormat="1" applyFont="1" applyFill="1" applyBorder="1" applyAlignment="1">
      <alignment vertical="center"/>
    </xf>
    <xf numFmtId="0" fontId="4" fillId="3" borderId="18" xfId="1" applyFont="1" applyFill="1" applyBorder="1" applyAlignment="1">
      <alignment horizontal="center" vertical="center" wrapText="1"/>
    </xf>
    <xf numFmtId="3" fontId="8" fillId="0" borderId="36" xfId="0" applyNumberFormat="1" applyFont="1" applyBorder="1"/>
    <xf numFmtId="3" fontId="42" fillId="2" borderId="36" xfId="1" applyNumberFormat="1" applyFont="1" applyFill="1" applyBorder="1" applyAlignment="1">
      <alignment vertical="center"/>
    </xf>
    <xf numFmtId="0" fontId="40" fillId="7" borderId="10" xfId="1" applyFont="1" applyFill="1" applyBorder="1" applyAlignment="1">
      <alignment horizontal="center" vertical="center" wrapText="1"/>
    </xf>
    <xf numFmtId="0" fontId="40" fillId="7" borderId="11" xfId="1" applyFont="1" applyFill="1" applyBorder="1" applyAlignment="1">
      <alignment horizontal="center" vertical="center" wrapText="1"/>
    </xf>
    <xf numFmtId="3" fontId="38" fillId="2" borderId="36" xfId="1" applyNumberFormat="1" applyFont="1" applyFill="1" applyBorder="1"/>
    <xf numFmtId="3" fontId="18" fillId="2" borderId="36" xfId="1" applyNumberFormat="1" applyFont="1" applyFill="1" applyBorder="1"/>
    <xf numFmtId="0" fontId="6" fillId="2" borderId="4" xfId="1" applyFont="1" applyFill="1" applyBorder="1" applyAlignment="1">
      <alignment horizontal="center" vertical="center"/>
    </xf>
    <xf numFmtId="3" fontId="17" fillId="2" borderId="3" xfId="1" applyNumberFormat="1" applyFont="1" applyFill="1" applyBorder="1" applyAlignment="1">
      <alignment vertical="center"/>
    </xf>
    <xf numFmtId="3" fontId="0" fillId="0" borderId="1" xfId="0" applyNumberFormat="1" applyBorder="1"/>
    <xf numFmtId="3" fontId="0" fillId="0" borderId="3" xfId="0" applyNumberFormat="1" applyBorder="1"/>
    <xf numFmtId="3" fontId="65" fillId="0" borderId="1" xfId="0" applyNumberFormat="1" applyFont="1" applyBorder="1"/>
    <xf numFmtId="3" fontId="65" fillId="0" borderId="3" xfId="0" applyNumberFormat="1" applyFont="1" applyBorder="1"/>
    <xf numFmtId="3" fontId="38" fillId="2" borderId="3" xfId="1" applyNumberFormat="1" applyFont="1" applyFill="1" applyBorder="1" applyAlignment="1">
      <alignment vertical="center"/>
    </xf>
    <xf numFmtId="3" fontId="42" fillId="2" borderId="3" xfId="1" applyNumberFormat="1" applyFont="1" applyFill="1" applyBorder="1"/>
    <xf numFmtId="0" fontId="6" fillId="2" borderId="4" xfId="2" applyFont="1" applyFill="1" applyBorder="1"/>
    <xf numFmtId="3" fontId="16" fillId="2" borderId="10" xfId="2" applyNumberFormat="1" applyFont="1" applyFill="1" applyBorder="1"/>
    <xf numFmtId="3" fontId="38" fillId="2" borderId="3" xfId="2" applyNumberFormat="1" applyFont="1" applyFill="1" applyBorder="1"/>
    <xf numFmtId="3" fontId="38" fillId="2" borderId="3" xfId="2" applyNumberFormat="1" applyFont="1" applyFill="1" applyBorder="1" applyAlignment="1">
      <alignment horizontal="right"/>
    </xf>
    <xf numFmtId="3" fontId="17" fillId="2" borderId="3" xfId="2" applyNumberFormat="1" applyFont="1" applyFill="1" applyBorder="1"/>
    <xf numFmtId="3" fontId="4" fillId="2" borderId="21" xfId="2" applyNumberFormat="1" applyFont="1" applyFill="1" applyBorder="1"/>
    <xf numFmtId="3" fontId="0" fillId="0" borderId="42" xfId="0" applyNumberFormat="1" applyBorder="1"/>
    <xf numFmtId="3" fontId="0" fillId="0" borderId="17" xfId="0" applyNumberFormat="1" applyBorder="1"/>
    <xf numFmtId="3" fontId="4" fillId="2" borderId="3" xfId="2" applyNumberFormat="1" applyFont="1" applyFill="1" applyBorder="1"/>
    <xf numFmtId="3" fontId="17" fillId="2" borderId="17" xfId="2" applyNumberFormat="1" applyFont="1" applyFill="1" applyBorder="1"/>
    <xf numFmtId="3" fontId="45" fillId="2" borderId="5" xfId="2" applyNumberFormat="1" applyFont="1" applyFill="1" applyBorder="1"/>
    <xf numFmtId="3" fontId="17" fillId="2" borderId="21" xfId="1" applyNumberFormat="1" applyFont="1" applyFill="1" applyBorder="1" applyAlignment="1">
      <alignment vertical="center"/>
    </xf>
    <xf numFmtId="3" fontId="42" fillId="0" borderId="3" xfId="0" applyNumberFormat="1" applyFont="1" applyBorder="1"/>
    <xf numFmtId="3" fontId="40" fillId="0" borderId="3" xfId="0" applyNumberFormat="1" applyFont="1" applyBorder="1"/>
    <xf numFmtId="3" fontId="5" fillId="2" borderId="3" xfId="1" applyNumberFormat="1" applyFont="1" applyFill="1" applyBorder="1" applyAlignment="1">
      <alignment vertical="center"/>
    </xf>
    <xf numFmtId="3" fontId="28" fillId="0" borderId="1" xfId="1" applyNumberFormat="1" applyFont="1" applyBorder="1" applyAlignment="1">
      <alignment vertical="center"/>
    </xf>
    <xf numFmtId="3" fontId="28" fillId="0" borderId="3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3" fontId="18" fillId="0" borderId="1" xfId="1" applyNumberFormat="1" applyFont="1" applyBorder="1" applyAlignment="1">
      <alignment vertical="center"/>
    </xf>
    <xf numFmtId="3" fontId="18" fillId="0" borderId="3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3" xfId="1" applyNumberFormat="1" applyFont="1" applyBorder="1" applyAlignment="1">
      <alignment vertical="center"/>
    </xf>
    <xf numFmtId="3" fontId="2" fillId="0" borderId="1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vertical="center"/>
    </xf>
    <xf numFmtId="3" fontId="29" fillId="0" borderId="1" xfId="1" applyNumberFormat="1" applyFont="1" applyBorder="1"/>
    <xf numFmtId="3" fontId="1" fillId="0" borderId="1" xfId="1" applyNumberFormat="1" applyBorder="1"/>
    <xf numFmtId="3" fontId="42" fillId="2" borderId="3" xfId="1" applyNumberFormat="1" applyFont="1" applyFill="1" applyBorder="1" applyAlignment="1">
      <alignment vertical="center"/>
    </xf>
    <xf numFmtId="3" fontId="1" fillId="0" borderId="3" xfId="1" applyNumberFormat="1" applyBorder="1"/>
    <xf numFmtId="3" fontId="29" fillId="0" borderId="3" xfId="1" applyNumberFormat="1" applyFont="1" applyBorder="1"/>
    <xf numFmtId="3" fontId="30" fillId="0" borderId="1" xfId="1" applyNumberFormat="1" applyFont="1" applyBorder="1"/>
    <xf numFmtId="3" fontId="30" fillId="0" borderId="3" xfId="1" applyNumberFormat="1" applyFont="1" applyBorder="1"/>
    <xf numFmtId="3" fontId="1" fillId="0" borderId="42" xfId="1" applyNumberFormat="1" applyBorder="1"/>
    <xf numFmtId="3" fontId="1" fillId="0" borderId="17" xfId="1" applyNumberFormat="1" applyBorder="1"/>
    <xf numFmtId="3" fontId="38" fillId="2" borderId="3" xfId="1" applyNumberFormat="1" applyFont="1" applyFill="1" applyBorder="1"/>
    <xf numFmtId="3" fontId="38" fillId="0" borderId="1" xfId="1" applyNumberFormat="1" applyFont="1" applyBorder="1" applyAlignment="1">
      <alignment vertical="center"/>
    </xf>
    <xf numFmtId="3" fontId="38" fillId="0" borderId="3" xfId="1" applyNumberFormat="1" applyFont="1" applyBorder="1" applyAlignment="1">
      <alignment vertical="center"/>
    </xf>
    <xf numFmtId="3" fontId="39" fillId="2" borderId="3" xfId="1" applyNumberFormat="1" applyFont="1" applyFill="1" applyBorder="1" applyAlignment="1">
      <alignment vertical="center"/>
    </xf>
    <xf numFmtId="3" fontId="50" fillId="0" borderId="1" xfId="1" applyNumberFormat="1" applyFont="1" applyBorder="1"/>
    <xf numFmtId="3" fontId="50" fillId="0" borderId="9" xfId="1" applyNumberFormat="1" applyFont="1" applyBorder="1"/>
    <xf numFmtId="3" fontId="28" fillId="0" borderId="5" xfId="1" applyNumberFormat="1" applyFont="1" applyBorder="1" applyAlignment="1">
      <alignment vertical="center"/>
    </xf>
    <xf numFmtId="3" fontId="4" fillId="0" borderId="21" xfId="2" applyNumberFormat="1" applyFont="1" applyBorder="1"/>
    <xf numFmtId="3" fontId="38" fillId="0" borderId="3" xfId="2" applyNumberFormat="1" applyFont="1" applyBorder="1"/>
    <xf numFmtId="3" fontId="38" fillId="0" borderId="3" xfId="2" applyNumberFormat="1" applyFont="1" applyBorder="1" applyAlignment="1">
      <alignment horizontal="right"/>
    </xf>
    <xf numFmtId="3" fontId="17" fillId="0" borderId="3" xfId="2" applyNumberFormat="1" applyFont="1" applyBorder="1"/>
    <xf numFmtId="3" fontId="5" fillId="0" borderId="1" xfId="2" applyNumberFormat="1" applyFont="1" applyBorder="1"/>
    <xf numFmtId="3" fontId="5" fillId="0" borderId="3" xfId="2" applyNumberFormat="1" applyFont="1" applyBorder="1"/>
    <xf numFmtId="3" fontId="28" fillId="0" borderId="1" xfId="2" applyNumberFormat="1" applyFont="1" applyBorder="1"/>
    <xf numFmtId="3" fontId="28" fillId="0" borderId="3" xfId="2" applyNumberFormat="1" applyFont="1" applyBorder="1"/>
    <xf numFmtId="3" fontId="4" fillId="0" borderId="1" xfId="2" applyNumberFormat="1" applyFont="1" applyBorder="1"/>
    <xf numFmtId="3" fontId="4" fillId="0" borderId="3" xfId="2" applyNumberFormat="1" applyFont="1" applyBorder="1"/>
    <xf numFmtId="3" fontId="6" fillId="0" borderId="1" xfId="2" applyNumberFormat="1" applyFont="1" applyBorder="1" applyAlignment="1">
      <alignment horizontal="center" vertical="center" wrapText="1"/>
    </xf>
    <xf numFmtId="3" fontId="6" fillId="0" borderId="3" xfId="2" applyNumberFormat="1" applyFont="1" applyBorder="1" applyAlignment="1">
      <alignment horizontal="center" vertical="center" wrapText="1"/>
    </xf>
    <xf numFmtId="3" fontId="9" fillId="0" borderId="3" xfId="2" applyNumberFormat="1" applyFont="1" applyBorder="1"/>
    <xf numFmtId="3" fontId="14" fillId="0" borderId="1" xfId="2" applyNumberFormat="1" applyFont="1" applyBorder="1"/>
    <xf numFmtId="3" fontId="14" fillId="0" borderId="3" xfId="2" applyNumberFormat="1" applyFont="1" applyBorder="1"/>
    <xf numFmtId="3" fontId="34" fillId="0" borderId="1" xfId="2" applyNumberFormat="1" applyFont="1" applyBorder="1"/>
    <xf numFmtId="3" fontId="34" fillId="0" borderId="3" xfId="2" applyNumberFormat="1" applyFont="1" applyBorder="1"/>
    <xf numFmtId="3" fontId="17" fillId="0" borderId="18" xfId="2" applyNumberFormat="1" applyFont="1" applyBorder="1"/>
    <xf numFmtId="3" fontId="17" fillId="0" borderId="11" xfId="2" applyNumberFormat="1" applyFont="1" applyBorder="1"/>
    <xf numFmtId="3" fontId="38" fillId="0" borderId="1" xfId="2" applyNumberFormat="1" applyFont="1" applyBorder="1"/>
    <xf numFmtId="3" fontId="18" fillId="0" borderId="1" xfId="2" applyNumberFormat="1" applyFont="1" applyBorder="1"/>
    <xf numFmtId="3" fontId="18" fillId="0" borderId="3" xfId="2" applyNumberFormat="1" applyFont="1" applyBorder="1"/>
    <xf numFmtId="3" fontId="38" fillId="0" borderId="42" xfId="2" applyNumberFormat="1" applyFont="1" applyBorder="1"/>
    <xf numFmtId="3" fontId="38" fillId="0" borderId="17" xfId="2" applyNumberFormat="1" applyFont="1" applyBorder="1"/>
    <xf numFmtId="3" fontId="11" fillId="2" borderId="18" xfId="1" applyNumberFormat="1" applyFont="1" applyFill="1" applyBorder="1" applyAlignment="1">
      <alignment horizontal="center" vertical="center" wrapText="1"/>
    </xf>
    <xf numFmtId="3" fontId="11" fillId="2" borderId="11" xfId="1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vertical="center"/>
    </xf>
    <xf numFmtId="3" fontId="5" fillId="0" borderId="21" xfId="0" applyNumberFormat="1" applyFont="1" applyBorder="1"/>
    <xf numFmtId="3" fontId="5" fillId="0" borderId="1" xfId="0" applyNumberFormat="1" applyFont="1" applyBorder="1" applyAlignment="1">
      <alignment vertical="center"/>
    </xf>
    <xf numFmtId="3" fontId="5" fillId="0" borderId="3" xfId="0" applyNumberFormat="1" applyFont="1" applyBorder="1"/>
    <xf numFmtId="3" fontId="2" fillId="0" borderId="6" xfId="0" applyNumberFormat="1" applyFont="1" applyBorder="1" applyAlignment="1">
      <alignment vertical="center"/>
    </xf>
    <xf numFmtId="3" fontId="0" fillId="0" borderId="21" xfId="0" applyNumberFormat="1" applyBorder="1"/>
    <xf numFmtId="3" fontId="4" fillId="0" borderId="5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3" fontId="5" fillId="0" borderId="47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vertical="center"/>
    </xf>
    <xf numFmtId="3" fontId="1" fillId="0" borderId="1" xfId="2" applyNumberFormat="1" applyBorder="1"/>
    <xf numFmtId="3" fontId="1" fillId="0" borderId="3" xfId="2" applyNumberFormat="1" applyBorder="1"/>
    <xf numFmtId="3" fontId="11" fillId="0" borderId="1" xfId="2" applyNumberFormat="1" applyFont="1" applyBorder="1" applyAlignment="1">
      <alignment horizontal="center"/>
    </xf>
    <xf numFmtId="3" fontId="11" fillId="0" borderId="3" xfId="2" applyNumberFormat="1" applyFont="1" applyBorder="1" applyAlignment="1">
      <alignment horizontal="center"/>
    </xf>
    <xf numFmtId="3" fontId="15" fillId="0" borderId="1" xfId="2" applyNumberFormat="1" applyFont="1" applyBorder="1"/>
    <xf numFmtId="3" fontId="15" fillId="0" borderId="3" xfId="2" applyNumberFormat="1" applyFont="1" applyBorder="1"/>
    <xf numFmtId="3" fontId="17" fillId="2" borderId="21" xfId="2" applyNumberFormat="1" applyFont="1" applyFill="1" applyBorder="1"/>
    <xf numFmtId="3" fontId="40" fillId="0" borderId="3" xfId="2" applyNumberFormat="1" applyFont="1" applyBorder="1"/>
    <xf numFmtId="3" fontId="42" fillId="0" borderId="3" xfId="2" applyNumberFormat="1" applyFont="1" applyBorder="1"/>
    <xf numFmtId="3" fontId="42" fillId="0" borderId="5" xfId="2" applyNumberFormat="1" applyFont="1" applyBorder="1"/>
    <xf numFmtId="3" fontId="1" fillId="0" borderId="9" xfId="2" applyNumberFormat="1" applyBorder="1"/>
    <xf numFmtId="3" fontId="1" fillId="0" borderId="5" xfId="2" applyNumberFormat="1" applyBorder="1"/>
    <xf numFmtId="3" fontId="40" fillId="2" borderId="21" xfId="2" applyNumberFormat="1" applyFont="1" applyFill="1" applyBorder="1"/>
    <xf numFmtId="3" fontId="42" fillId="2" borderId="3" xfId="2" applyNumberFormat="1" applyFont="1" applyFill="1" applyBorder="1"/>
    <xf numFmtId="3" fontId="40" fillId="2" borderId="3" xfId="2" applyNumberFormat="1" applyFont="1" applyFill="1" applyBorder="1"/>
    <xf numFmtId="0" fontId="15" fillId="7" borderId="4" xfId="2" applyFont="1" applyFill="1" applyBorder="1" applyAlignment="1">
      <alignment horizontal="center" vertical="center" wrapText="1"/>
    </xf>
    <xf numFmtId="0" fontId="4" fillId="7" borderId="18" xfId="2" applyFont="1" applyFill="1" applyBorder="1" applyAlignment="1">
      <alignment horizontal="center" vertical="center" wrapText="1"/>
    </xf>
    <xf numFmtId="0" fontId="14" fillId="7" borderId="4" xfId="2" applyFont="1" applyFill="1" applyBorder="1" applyAlignment="1">
      <alignment horizontal="center" vertical="center"/>
    </xf>
    <xf numFmtId="3" fontId="11" fillId="7" borderId="18" xfId="2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right"/>
    </xf>
    <xf numFmtId="0" fontId="24" fillId="0" borderId="0" xfId="2" applyFont="1" applyAlignment="1">
      <alignment horizontal="right"/>
    </xf>
    <xf numFmtId="3" fontId="1" fillId="0" borderId="36" xfId="2" applyNumberFormat="1" applyBorder="1" applyAlignment="1">
      <alignment horizontal="center"/>
    </xf>
    <xf numFmtId="3" fontId="19" fillId="0" borderId="37" xfId="2" applyNumberFormat="1" applyFont="1" applyBorder="1" applyAlignment="1">
      <alignment horizontal="center"/>
    </xf>
    <xf numFmtId="0" fontId="17" fillId="3" borderId="14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 wrapText="1"/>
    </xf>
    <xf numFmtId="0" fontId="4" fillId="3" borderId="15" xfId="2" applyFont="1" applyFill="1" applyBorder="1" applyAlignment="1">
      <alignment horizontal="center" vertical="center" wrapText="1"/>
    </xf>
    <xf numFmtId="0" fontId="67" fillId="2" borderId="20" xfId="2" applyFont="1" applyFill="1" applyBorder="1"/>
    <xf numFmtId="3" fontId="68" fillId="2" borderId="6" xfId="2" applyNumberFormat="1" applyFont="1" applyFill="1" applyBorder="1"/>
    <xf numFmtId="3" fontId="68" fillId="2" borderId="21" xfId="2" applyNumberFormat="1" applyFont="1" applyFill="1" applyBorder="1"/>
    <xf numFmtId="0" fontId="69" fillId="2" borderId="20" xfId="2" applyFont="1" applyFill="1" applyBorder="1"/>
    <xf numFmtId="3" fontId="70" fillId="2" borderId="6" xfId="2" applyNumberFormat="1" applyFont="1" applyFill="1" applyBorder="1"/>
    <xf numFmtId="0" fontId="69" fillId="2" borderId="2" xfId="2" applyFont="1" applyFill="1" applyBorder="1"/>
    <xf numFmtId="3" fontId="70" fillId="2" borderId="1" xfId="2" applyNumberFormat="1" applyFont="1" applyFill="1" applyBorder="1"/>
    <xf numFmtId="3" fontId="68" fillId="2" borderId="3" xfId="2" applyNumberFormat="1" applyFont="1" applyFill="1" applyBorder="1"/>
    <xf numFmtId="2" fontId="68" fillId="2" borderId="3" xfId="2" applyNumberFormat="1" applyFont="1" applyFill="1" applyBorder="1"/>
    <xf numFmtId="3" fontId="70" fillId="2" borderId="1" xfId="2" applyNumberFormat="1" applyFont="1" applyFill="1" applyBorder="1" applyAlignment="1">
      <alignment horizontal="right"/>
    </xf>
    <xf numFmtId="0" fontId="72" fillId="5" borderId="2" xfId="2" applyFont="1" applyFill="1" applyBorder="1"/>
    <xf numFmtId="3" fontId="73" fillId="5" borderId="1" xfId="2" applyNumberFormat="1" applyFont="1" applyFill="1" applyBorder="1"/>
    <xf numFmtId="4" fontId="67" fillId="5" borderId="3" xfId="2" applyNumberFormat="1" applyFont="1" applyFill="1" applyBorder="1"/>
    <xf numFmtId="0" fontId="72" fillId="2" borderId="2" xfId="2" applyFont="1" applyFill="1" applyBorder="1"/>
    <xf numFmtId="3" fontId="70" fillId="2" borderId="12" xfId="2" applyNumberFormat="1" applyFont="1" applyFill="1" applyBorder="1"/>
    <xf numFmtId="0" fontId="74" fillId="4" borderId="29" xfId="2" applyFont="1" applyFill="1" applyBorder="1"/>
    <xf numFmtId="3" fontId="73" fillId="4" borderId="30" xfId="2" applyNumberFormat="1" applyFont="1" applyFill="1" applyBorder="1"/>
    <xf numFmtId="3" fontId="74" fillId="4" borderId="32" xfId="2" applyNumberFormat="1" applyFont="1" applyFill="1" applyBorder="1"/>
    <xf numFmtId="0" fontId="75" fillId="2" borderId="7" xfId="2" applyFont="1" applyFill="1" applyBorder="1"/>
    <xf numFmtId="3" fontId="76" fillId="2" borderId="13" xfId="2" applyNumberFormat="1" applyFont="1" applyFill="1" applyBorder="1"/>
    <xf numFmtId="0" fontId="74" fillId="3" borderId="4" xfId="2" applyFont="1" applyFill="1" applyBorder="1"/>
    <xf numFmtId="3" fontId="73" fillId="3" borderId="10" xfId="2" applyNumberFormat="1" applyFont="1" applyFill="1" applyBorder="1"/>
    <xf numFmtId="3" fontId="26" fillId="0" borderId="1" xfId="0" applyNumberFormat="1" applyFont="1" applyBorder="1"/>
    <xf numFmtId="3" fontId="26" fillId="0" borderId="3" xfId="0" applyNumberFormat="1" applyFont="1" applyBorder="1"/>
    <xf numFmtId="3" fontId="50" fillId="0" borderId="3" xfId="1" applyNumberFormat="1" applyFont="1" applyBorder="1"/>
    <xf numFmtId="3" fontId="18" fillId="0" borderId="1" xfId="2" applyNumberFormat="1" applyFont="1" applyBorder="1" applyAlignment="1">
      <alignment horizontal="right"/>
    </xf>
    <xf numFmtId="3" fontId="18" fillId="0" borderId="3" xfId="2" applyNumberFormat="1" applyFont="1" applyBorder="1" applyAlignment="1">
      <alignment horizontal="right"/>
    </xf>
    <xf numFmtId="0" fontId="3" fillId="0" borderId="0" xfId="2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40" fillId="0" borderId="0" xfId="0" applyFont="1" applyAlignment="1">
      <alignment horizontal="center" wrapText="1"/>
    </xf>
    <xf numFmtId="0" fontId="11" fillId="0" borderId="0" xfId="1" applyFont="1" applyAlignment="1">
      <alignment horizontal="center"/>
    </xf>
    <xf numFmtId="0" fontId="23" fillId="0" borderId="0" xfId="1" applyFont="1" applyAlignment="1">
      <alignment horizontal="right"/>
    </xf>
    <xf numFmtId="0" fontId="11" fillId="0" borderId="0" xfId="1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5" fillId="0" borderId="34" xfId="2" applyFont="1" applyBorder="1" applyAlignment="1">
      <alignment horizontal="center"/>
    </xf>
    <xf numFmtId="0" fontId="17" fillId="3" borderId="23" xfId="2" applyFont="1" applyFill="1" applyBorder="1" applyAlignment="1">
      <alignment horizontal="center" wrapText="1"/>
    </xf>
    <xf numFmtId="0" fontId="17" fillId="3" borderId="30" xfId="2" applyFont="1" applyFill="1" applyBorder="1" applyAlignment="1">
      <alignment horizontal="center" wrapText="1"/>
    </xf>
    <xf numFmtId="0" fontId="9" fillId="0" borderId="0" xfId="2" applyFont="1" applyAlignment="1">
      <alignment horizontal="right"/>
    </xf>
    <xf numFmtId="0" fontId="17" fillId="3" borderId="18" xfId="2" applyFont="1" applyFill="1" applyBorder="1" applyAlignment="1">
      <alignment horizontal="center" wrapText="1"/>
    </xf>
    <xf numFmtId="0" fontId="17" fillId="3" borderId="31" xfId="2" applyFont="1" applyFill="1" applyBorder="1" applyAlignment="1">
      <alignment horizontal="center" wrapText="1"/>
    </xf>
    <xf numFmtId="0" fontId="17" fillId="3" borderId="19" xfId="2" applyFont="1" applyFill="1" applyBorder="1" applyAlignment="1">
      <alignment horizontal="center" wrapText="1"/>
    </xf>
    <xf numFmtId="0" fontId="17" fillId="3" borderId="24" xfId="2" applyFont="1" applyFill="1" applyBorder="1" applyAlignment="1">
      <alignment horizontal="center" wrapText="1"/>
    </xf>
    <xf numFmtId="0" fontId="17" fillId="3" borderId="13" xfId="2" applyFont="1" applyFill="1" applyBorder="1" applyAlignment="1">
      <alignment horizontal="center" wrapText="1"/>
    </xf>
    <xf numFmtId="0" fontId="17" fillId="3" borderId="32" xfId="2" applyFont="1" applyFill="1" applyBorder="1" applyAlignment="1">
      <alignment horizontal="center" wrapText="1"/>
    </xf>
    <xf numFmtId="0" fontId="17" fillId="3" borderId="25" xfId="2" applyFont="1" applyFill="1" applyBorder="1" applyAlignment="1">
      <alignment horizontal="center" wrapText="1"/>
    </xf>
    <xf numFmtId="0" fontId="17" fillId="3" borderId="26" xfId="2" applyFont="1" applyFill="1" applyBorder="1" applyAlignment="1">
      <alignment horizontal="center" wrapText="1"/>
    </xf>
    <xf numFmtId="0" fontId="17" fillId="3" borderId="27" xfId="2" applyFont="1" applyFill="1" applyBorder="1" applyAlignment="1">
      <alignment horizontal="center" wrapText="1"/>
    </xf>
    <xf numFmtId="0" fontId="17" fillId="3" borderId="28" xfId="2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17" fillId="3" borderId="29" xfId="2" applyFont="1" applyFill="1" applyBorder="1" applyAlignment="1">
      <alignment horizontal="center" vertical="center"/>
    </xf>
    <xf numFmtId="0" fontId="67" fillId="3" borderId="28" xfId="2" applyFont="1" applyFill="1" applyBorder="1" applyAlignment="1">
      <alignment horizontal="center" vertical="center"/>
    </xf>
    <xf numFmtId="0" fontId="67" fillId="3" borderId="7" xfId="2" applyFont="1" applyFill="1" applyBorder="1" applyAlignment="1">
      <alignment horizontal="center" vertical="center"/>
    </xf>
    <xf numFmtId="0" fontId="67" fillId="3" borderId="29" xfId="2" applyFont="1" applyFill="1" applyBorder="1" applyAlignment="1">
      <alignment horizontal="center" vertical="center"/>
    </xf>
    <xf numFmtId="0" fontId="67" fillId="3" borderId="18" xfId="2" applyFont="1" applyFill="1" applyBorder="1" applyAlignment="1">
      <alignment horizontal="center" wrapText="1"/>
    </xf>
    <xf numFmtId="0" fontId="67" fillId="3" borderId="31" xfId="2" applyFont="1" applyFill="1" applyBorder="1" applyAlignment="1">
      <alignment horizontal="center" wrapText="1"/>
    </xf>
    <xf numFmtId="0" fontId="67" fillId="3" borderId="19" xfId="2" applyFont="1" applyFill="1" applyBorder="1" applyAlignment="1">
      <alignment horizontal="center" wrapText="1"/>
    </xf>
    <xf numFmtId="0" fontId="67" fillId="3" borderId="24" xfId="2" applyFont="1" applyFill="1" applyBorder="1" applyAlignment="1">
      <alignment horizontal="center" wrapText="1"/>
    </xf>
    <xf numFmtId="0" fontId="67" fillId="3" borderId="13" xfId="2" applyFont="1" applyFill="1" applyBorder="1" applyAlignment="1">
      <alignment horizontal="center" wrapText="1"/>
    </xf>
    <xf numFmtId="0" fontId="67" fillId="3" borderId="32" xfId="2" applyFont="1" applyFill="1" applyBorder="1" applyAlignment="1">
      <alignment horizontal="center" wrapText="1"/>
    </xf>
    <xf numFmtId="0" fontId="67" fillId="3" borderId="25" xfId="2" applyFont="1" applyFill="1" applyBorder="1" applyAlignment="1">
      <alignment horizontal="center" wrapText="1"/>
    </xf>
    <xf numFmtId="0" fontId="67" fillId="3" borderId="26" xfId="2" applyFont="1" applyFill="1" applyBorder="1" applyAlignment="1">
      <alignment horizontal="center" wrapText="1"/>
    </xf>
    <xf numFmtId="0" fontId="67" fillId="3" borderId="27" xfId="2" applyFont="1" applyFill="1" applyBorder="1" applyAlignment="1">
      <alignment horizontal="center" wrapText="1"/>
    </xf>
    <xf numFmtId="0" fontId="67" fillId="3" borderId="23" xfId="2" applyFont="1" applyFill="1" applyBorder="1" applyAlignment="1">
      <alignment horizontal="center" wrapText="1"/>
    </xf>
    <xf numFmtId="0" fontId="67" fillId="3" borderId="30" xfId="2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0" fillId="3" borderId="41" xfId="0" applyFont="1" applyFill="1" applyBorder="1" applyAlignment="1">
      <alignment horizontal="center" vertical="center" wrapText="1"/>
    </xf>
    <xf numFmtId="0" fontId="40" fillId="3" borderId="43" xfId="0" applyFont="1" applyFill="1" applyBorder="1" applyAlignment="1">
      <alignment horizontal="center" vertical="center" wrapText="1"/>
    </xf>
    <xf numFmtId="0" fontId="40" fillId="7" borderId="23" xfId="0" applyFont="1" applyFill="1" applyBorder="1" applyAlignment="1">
      <alignment horizontal="center" vertical="center" wrapText="1"/>
    </xf>
    <xf numFmtId="0" fontId="40" fillId="7" borderId="30" xfId="0" applyFont="1" applyFill="1" applyBorder="1" applyAlignment="1">
      <alignment horizontal="center" vertical="center" wrapText="1"/>
    </xf>
    <xf numFmtId="0" fontId="40" fillId="7" borderId="24" xfId="0" applyFont="1" applyFill="1" applyBorder="1" applyAlignment="1">
      <alignment horizontal="center" wrapText="1"/>
    </xf>
    <xf numFmtId="0" fontId="40" fillId="7" borderId="32" xfId="0" applyFont="1" applyFill="1" applyBorder="1" applyAlignment="1">
      <alignment horizontal="center" wrapText="1"/>
    </xf>
    <xf numFmtId="0" fontId="9" fillId="0" borderId="0" xfId="2" applyFont="1" applyAlignment="1">
      <alignment horizontal="left"/>
    </xf>
    <xf numFmtId="49" fontId="46" fillId="0" borderId="0" xfId="2" applyNumberFormat="1" applyFont="1" applyAlignment="1">
      <alignment horizontal="left"/>
    </xf>
    <xf numFmtId="0" fontId="23" fillId="0" borderId="0" xfId="2" applyFont="1" applyAlignment="1">
      <alignment horizontal="right"/>
    </xf>
    <xf numFmtId="0" fontId="11" fillId="0" borderId="0" xfId="2" applyFont="1" applyAlignment="1">
      <alignment horizontal="center"/>
    </xf>
    <xf numFmtId="0" fontId="24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27" fillId="2" borderId="20" xfId="1" applyFont="1" applyFill="1" applyBorder="1" applyAlignment="1">
      <alignment vertical="center"/>
    </xf>
    <xf numFmtId="0" fontId="77" fillId="2" borderId="2" xfId="1" applyFont="1" applyFill="1" applyBorder="1"/>
    <xf numFmtId="0" fontId="21" fillId="2" borderId="2" xfId="1" applyFont="1" applyFill="1" applyBorder="1"/>
    <xf numFmtId="0" fontId="21" fillId="0" borderId="2" xfId="0" applyFont="1" applyBorder="1"/>
    <xf numFmtId="0" fontId="77" fillId="0" borderId="2" xfId="0" applyFont="1" applyBorder="1"/>
    <xf numFmtId="0" fontId="78" fillId="0" borderId="2" xfId="0" applyFont="1" applyBorder="1"/>
    <xf numFmtId="0" fontId="21" fillId="2" borderId="2" xfId="1" applyFont="1" applyFill="1" applyBorder="1" applyAlignment="1">
      <alignment vertical="center"/>
    </xf>
    <xf numFmtId="0" fontId="57" fillId="2" borderId="2" xfId="1" applyFont="1" applyFill="1" applyBorder="1" applyAlignment="1">
      <alignment vertical="center"/>
    </xf>
    <xf numFmtId="3" fontId="20" fillId="0" borderId="1" xfId="0" applyNumberFormat="1" applyFont="1" applyBorder="1"/>
    <xf numFmtId="3" fontId="20" fillId="0" borderId="3" xfId="0" applyNumberFormat="1" applyFont="1" applyBorder="1"/>
    <xf numFmtId="3" fontId="38" fillId="0" borderId="36" xfId="0" applyNumberFormat="1" applyFont="1" applyBorder="1"/>
    <xf numFmtId="3" fontId="38" fillId="0" borderId="3" xfId="0" applyNumberFormat="1" applyFont="1" applyBorder="1"/>
    <xf numFmtId="3" fontId="20" fillId="0" borderId="9" xfId="0" applyNumberFormat="1" applyFont="1" applyBorder="1"/>
    <xf numFmtId="3" fontId="20" fillId="0" borderId="5" xfId="0" applyNumberFormat="1" applyFont="1" applyBorder="1"/>
    <xf numFmtId="0" fontId="17" fillId="3" borderId="4" xfId="1" applyFont="1" applyFill="1" applyBorder="1" applyAlignment="1">
      <alignment horizontal="center" vertical="center"/>
    </xf>
    <xf numFmtId="0" fontId="17" fillId="3" borderId="18" xfId="1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3" fontId="17" fillId="2" borderId="36" xfId="1" applyNumberFormat="1" applyFont="1" applyFill="1" applyBorder="1"/>
    <xf numFmtId="3" fontId="20" fillId="0" borderId="42" xfId="0" applyNumberFormat="1" applyFont="1" applyBorder="1"/>
    <xf numFmtId="3" fontId="20" fillId="0" borderId="17" xfId="0" applyNumberFormat="1" applyFont="1" applyBorder="1"/>
    <xf numFmtId="0" fontId="56" fillId="2" borderId="4" xfId="1" applyFont="1" applyFill="1" applyBorder="1" applyAlignment="1">
      <alignment horizontal="center" vertical="center"/>
    </xf>
    <xf numFmtId="3" fontId="17" fillId="2" borderId="18" xfId="1" applyNumberFormat="1" applyFont="1" applyFill="1" applyBorder="1" applyAlignment="1">
      <alignment horizontal="center" vertical="center" wrapText="1"/>
    </xf>
    <xf numFmtId="3" fontId="17" fillId="2" borderId="11" xfId="1" applyNumberFormat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vertical="center"/>
    </xf>
    <xf numFmtId="0" fontId="79" fillId="2" borderId="2" xfId="1" applyFont="1" applyFill="1" applyBorder="1" applyAlignment="1">
      <alignment vertical="center"/>
    </xf>
    <xf numFmtId="0" fontId="17" fillId="3" borderId="18" xfId="1" applyFont="1" applyFill="1" applyBorder="1" applyAlignment="1">
      <alignment horizontal="center" wrapText="1"/>
    </xf>
    <xf numFmtId="0" fontId="17" fillId="7" borderId="10" xfId="0" applyFont="1" applyFill="1" applyBorder="1" applyAlignment="1">
      <alignment horizontal="center" wrapText="1"/>
    </xf>
    <xf numFmtId="0" fontId="17" fillId="7" borderId="11" xfId="0" applyFont="1" applyFill="1" applyBorder="1" applyAlignment="1">
      <alignment horizontal="center" wrapText="1"/>
    </xf>
    <xf numFmtId="0" fontId="20" fillId="0" borderId="6" xfId="0" applyFont="1" applyBorder="1"/>
    <xf numFmtId="0" fontId="20" fillId="0" borderId="21" xfId="0" applyFont="1" applyBorder="1"/>
    <xf numFmtId="0" fontId="20" fillId="0" borderId="1" xfId="0" applyFont="1" applyBorder="1"/>
    <xf numFmtId="0" fontId="20" fillId="0" borderId="3" xfId="0" applyFont="1" applyBorder="1"/>
    <xf numFmtId="3" fontId="57" fillId="0" borderId="1" xfId="0" applyNumberFormat="1" applyFont="1" applyBorder="1"/>
    <xf numFmtId="3" fontId="57" fillId="0" borderId="3" xfId="0" applyNumberFormat="1" applyFont="1" applyBorder="1"/>
    <xf numFmtId="3" fontId="80" fillId="2" borderId="36" xfId="1" applyNumberFormat="1" applyFont="1" applyFill="1" applyBorder="1" applyAlignment="1">
      <alignment vertical="center"/>
    </xf>
    <xf numFmtId="3" fontId="56" fillId="0" borderId="1" xfId="0" applyNumberFormat="1" applyFont="1" applyBorder="1"/>
    <xf numFmtId="3" fontId="56" fillId="0" borderId="3" xfId="0" applyNumberFormat="1" applyFont="1" applyBorder="1"/>
    <xf numFmtId="0" fontId="20" fillId="0" borderId="42" xfId="0" applyFont="1" applyBorder="1"/>
    <xf numFmtId="0" fontId="20" fillId="0" borderId="17" xfId="0" applyFont="1" applyBorder="1"/>
    <xf numFmtId="3" fontId="45" fillId="2" borderId="18" xfId="1" applyNumberFormat="1" applyFont="1" applyFill="1" applyBorder="1" applyAlignment="1">
      <alignment horizontal="center" wrapText="1"/>
    </xf>
    <xf numFmtId="3" fontId="45" fillId="2" borderId="11" xfId="1" applyNumberFormat="1" applyFont="1" applyFill="1" applyBorder="1" applyAlignment="1">
      <alignment horizontal="center" wrapText="1"/>
    </xf>
    <xf numFmtId="0" fontId="27" fillId="0" borderId="2" xfId="2" applyFont="1" applyBorder="1"/>
    <xf numFmtId="0" fontId="79" fillId="0" borderId="16" xfId="2" applyFont="1" applyBorder="1"/>
    <xf numFmtId="0" fontId="4" fillId="0" borderId="4" xfId="2" applyFont="1" applyBorder="1"/>
    <xf numFmtId="3" fontId="17" fillId="0" borderId="17" xfId="2" applyNumberFormat="1" applyFont="1" applyBorder="1"/>
    <xf numFmtId="0" fontId="27" fillId="2" borderId="2" xfId="2" applyFont="1" applyFill="1" applyBorder="1"/>
    <xf numFmtId="0" fontId="81" fillId="2" borderId="2" xfId="2" applyFont="1" applyFill="1" applyBorder="1"/>
    <xf numFmtId="0" fontId="79" fillId="2" borderId="16" xfId="2" applyFont="1" applyFill="1" applyBorder="1"/>
    <xf numFmtId="0" fontId="4" fillId="2" borderId="8" xfId="2" applyFont="1" applyFill="1" applyBorder="1"/>
    <xf numFmtId="0" fontId="79" fillId="2" borderId="2" xfId="2" applyFont="1" applyFill="1" applyBorder="1"/>
    <xf numFmtId="3" fontId="16" fillId="2" borderId="11" xfId="2" applyNumberFormat="1" applyFont="1" applyFill="1" applyBorder="1"/>
    <xf numFmtId="0" fontId="71" fillId="0" borderId="2" xfId="2" applyFont="1" applyBorder="1"/>
    <xf numFmtId="4" fontId="11" fillId="3" borderId="11" xfId="2" applyNumberFormat="1" applyFont="1" applyFill="1" applyBorder="1"/>
    <xf numFmtId="4" fontId="74" fillId="3" borderId="11" xfId="2" applyNumberFormat="1" applyFont="1" applyFill="1" applyBorder="1"/>
    <xf numFmtId="0" fontId="66" fillId="2" borderId="2" xfId="2" applyFont="1" applyFill="1" applyBorder="1"/>
    <xf numFmtId="0" fontId="23" fillId="0" borderId="0" xfId="2" applyFont="1" applyAlignment="1"/>
    <xf numFmtId="0" fontId="11" fillId="0" borderId="0" xfId="2" applyFont="1" applyAlignme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</cellXfs>
  <cellStyles count="3">
    <cellStyle name="Normál" xfId="0" builtinId="0"/>
    <cellStyle name="Normál_Koncepció-Bevételek és kiadások tervezése 2001-2003" xfId="1" xr:uid="{00000000-0005-0000-0000-000001000000}"/>
    <cellStyle name="Normál_Másolat -  Költségvetés- Bevételek és kiadások tervezése 2001-200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workbookViewId="0">
      <selection activeCell="I3" sqref="I3"/>
    </sheetView>
  </sheetViews>
  <sheetFormatPr defaultRowHeight="13.2" x14ac:dyDescent="0.25"/>
  <cols>
    <col min="9" max="9" width="12.44140625" customWidth="1"/>
  </cols>
  <sheetData>
    <row r="1" spans="1:10" ht="15.6" x14ac:dyDescent="0.3">
      <c r="A1" s="62"/>
      <c r="B1" s="62"/>
      <c r="C1" s="62"/>
      <c r="D1" s="62"/>
      <c r="E1" s="62"/>
      <c r="F1" s="62"/>
      <c r="G1" s="62"/>
      <c r="H1" s="62" t="s">
        <v>314</v>
      </c>
      <c r="I1" s="62"/>
      <c r="J1" s="62"/>
    </row>
    <row r="2" spans="1:10" ht="15.6" x14ac:dyDescent="0.3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0" ht="15.6" x14ac:dyDescent="0.3">
      <c r="A3" s="62"/>
      <c r="B3" s="62"/>
      <c r="C3" s="62"/>
      <c r="D3" s="63"/>
      <c r="E3" s="62"/>
      <c r="F3" s="62"/>
      <c r="G3" s="62"/>
      <c r="H3" s="62"/>
      <c r="I3" s="62"/>
      <c r="J3" s="62"/>
    </row>
    <row r="4" spans="1:10" ht="15.6" x14ac:dyDescent="0.3">
      <c r="A4" s="62"/>
      <c r="B4" s="29"/>
      <c r="C4" s="62"/>
      <c r="D4" s="29"/>
      <c r="E4" s="62"/>
      <c r="F4" s="62"/>
      <c r="G4" s="62"/>
      <c r="H4" s="62"/>
      <c r="I4" s="62"/>
      <c r="J4" s="62"/>
    </row>
    <row r="5" spans="1:10" ht="17.399999999999999" x14ac:dyDescent="0.3">
      <c r="A5" s="62"/>
      <c r="B5" s="62"/>
      <c r="C5" s="62"/>
      <c r="D5" s="518" t="s">
        <v>55</v>
      </c>
      <c r="E5" s="518"/>
      <c r="F5" s="518"/>
      <c r="G5" s="62"/>
      <c r="H5" s="62"/>
      <c r="I5" s="62"/>
      <c r="J5" s="62"/>
    </row>
    <row r="6" spans="1:10" ht="15.6" x14ac:dyDescent="0.3">
      <c r="A6" s="64"/>
      <c r="B6" s="64"/>
      <c r="C6" s="64"/>
      <c r="D6" s="65"/>
      <c r="E6" s="62"/>
      <c r="F6" s="62"/>
      <c r="G6" s="62"/>
      <c r="H6" s="62"/>
      <c r="I6" s="62"/>
      <c r="J6" s="62"/>
    </row>
    <row r="7" spans="1:10" ht="15.6" x14ac:dyDescent="0.3">
      <c r="A7" s="29"/>
      <c r="B7" s="29"/>
      <c r="C7" s="62"/>
      <c r="D7" s="62"/>
      <c r="E7" s="62"/>
      <c r="F7" s="62"/>
      <c r="G7" s="62"/>
      <c r="H7" s="62"/>
      <c r="I7" s="62"/>
      <c r="J7" s="62"/>
    </row>
    <row r="8" spans="1:10" ht="15.6" x14ac:dyDescent="0.3">
      <c r="A8" s="62"/>
      <c r="B8" s="62"/>
      <c r="C8" s="62"/>
      <c r="D8" s="62"/>
      <c r="E8" s="62"/>
      <c r="F8" s="62"/>
      <c r="G8" s="62"/>
      <c r="H8" s="62"/>
      <c r="I8" s="62"/>
      <c r="J8" s="62"/>
    </row>
    <row r="9" spans="1:10" ht="15.6" x14ac:dyDescent="0.3">
      <c r="A9" s="29" t="s">
        <v>147</v>
      </c>
      <c r="B9" s="29"/>
      <c r="C9" s="62"/>
      <c r="D9" s="62"/>
      <c r="E9" s="62"/>
      <c r="F9" s="62"/>
      <c r="G9" s="62"/>
      <c r="H9" s="62"/>
      <c r="I9" s="62"/>
      <c r="J9" s="62"/>
    </row>
    <row r="10" spans="1:10" ht="15.6" x14ac:dyDescent="0.3">
      <c r="A10" s="62"/>
      <c r="B10" s="62"/>
      <c r="C10" s="62"/>
      <c r="D10" s="62"/>
      <c r="E10" s="62"/>
      <c r="F10" s="62"/>
      <c r="G10" s="62"/>
      <c r="H10" s="62"/>
      <c r="I10" s="62"/>
      <c r="J10" s="62"/>
    </row>
    <row r="11" spans="1:10" ht="15.6" x14ac:dyDescent="0.3">
      <c r="A11" s="62"/>
      <c r="B11" s="62" t="s">
        <v>148</v>
      </c>
      <c r="C11" s="62"/>
      <c r="D11" s="62"/>
      <c r="E11" s="62"/>
      <c r="F11" s="62"/>
      <c r="G11" s="62"/>
      <c r="H11" s="62"/>
      <c r="I11" s="62"/>
      <c r="J11" s="62"/>
    </row>
    <row r="12" spans="1:10" ht="15.6" x14ac:dyDescent="0.3">
      <c r="A12" s="62"/>
      <c r="B12" s="62"/>
      <c r="C12" s="62"/>
      <c r="D12" s="62"/>
      <c r="E12" s="62"/>
      <c r="F12" s="62"/>
      <c r="G12" s="62"/>
      <c r="H12" s="62"/>
      <c r="I12" s="62"/>
      <c r="J12" s="62"/>
    </row>
    <row r="13" spans="1:10" ht="15.6" x14ac:dyDescent="0.3">
      <c r="A13" s="62"/>
      <c r="B13" s="62"/>
      <c r="C13" s="66"/>
      <c r="D13" s="66"/>
      <c r="E13" s="62"/>
      <c r="F13" s="62"/>
      <c r="G13" s="62"/>
      <c r="H13" s="62"/>
      <c r="I13" s="62"/>
      <c r="J13" s="62"/>
    </row>
    <row r="14" spans="1:10" ht="15.6" x14ac:dyDescent="0.3">
      <c r="A14" s="62"/>
      <c r="B14" s="62"/>
      <c r="C14" s="62"/>
      <c r="D14" s="62"/>
      <c r="E14" s="62"/>
      <c r="F14" s="62"/>
      <c r="G14" s="62"/>
      <c r="H14" s="62"/>
      <c r="I14" s="62"/>
      <c r="J14" s="62"/>
    </row>
    <row r="15" spans="1:10" ht="15.6" x14ac:dyDescent="0.3">
      <c r="A15" s="29" t="s">
        <v>149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0" ht="15.6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15.6" x14ac:dyDescent="0.3">
      <c r="A17" s="62"/>
      <c r="B17" s="62" t="s">
        <v>222</v>
      </c>
      <c r="C17" s="62"/>
      <c r="D17" s="62"/>
      <c r="E17" s="62"/>
      <c r="F17" s="62"/>
      <c r="G17" s="62"/>
      <c r="H17" s="62"/>
      <c r="I17" s="62"/>
      <c r="J17" s="62"/>
    </row>
    <row r="18" spans="1:10" ht="15.6" x14ac:dyDescent="0.3">
      <c r="A18" s="62"/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15.6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</row>
    <row r="20" spans="1:10" ht="15.6" x14ac:dyDescent="0.3">
      <c r="A20" s="62"/>
      <c r="B20" s="62"/>
      <c r="C20" s="62"/>
      <c r="D20" s="62"/>
      <c r="E20" s="62"/>
      <c r="F20" s="62"/>
      <c r="G20" s="62"/>
      <c r="H20" s="62"/>
      <c r="I20" s="62"/>
      <c r="J20" s="62"/>
    </row>
    <row r="21" spans="1:10" ht="15.6" x14ac:dyDescent="0.3">
      <c r="A21" s="29" t="s">
        <v>150</v>
      </c>
      <c r="B21" s="62"/>
      <c r="C21" s="62"/>
      <c r="D21" s="62"/>
      <c r="E21" s="62"/>
      <c r="F21" s="62"/>
      <c r="G21" s="62"/>
      <c r="H21" s="62"/>
      <c r="I21" s="62"/>
      <c r="J21" s="62"/>
    </row>
    <row r="22" spans="1:10" ht="15.6" x14ac:dyDescent="0.3">
      <c r="A22" s="62"/>
      <c r="B22" s="62"/>
      <c r="C22" s="62"/>
      <c r="D22" s="62"/>
      <c r="E22" s="62"/>
      <c r="F22" s="62"/>
      <c r="G22" s="62"/>
      <c r="H22" s="62"/>
      <c r="I22" s="62"/>
      <c r="J22" s="62"/>
    </row>
    <row r="23" spans="1:10" ht="15.6" x14ac:dyDescent="0.3">
      <c r="A23" s="62"/>
      <c r="B23" s="62"/>
      <c r="C23" s="62"/>
      <c r="D23" s="62"/>
      <c r="E23" s="62"/>
      <c r="F23" s="62"/>
      <c r="G23" s="62"/>
      <c r="H23" s="62"/>
      <c r="I23" s="62"/>
      <c r="J23" s="62"/>
    </row>
    <row r="24" spans="1:10" ht="15.6" x14ac:dyDescent="0.3">
      <c r="A24" s="62"/>
      <c r="B24" s="62" t="s">
        <v>151</v>
      </c>
      <c r="C24" s="62"/>
      <c r="D24" s="62"/>
      <c r="E24" s="62"/>
      <c r="F24" s="62"/>
      <c r="G24" s="62"/>
      <c r="H24" s="62"/>
      <c r="I24" s="62"/>
      <c r="J24" s="62"/>
    </row>
    <row r="25" spans="1:10" ht="15.6" x14ac:dyDescent="0.3">
      <c r="A25" s="62"/>
      <c r="B25" s="62"/>
      <c r="C25" s="62"/>
      <c r="D25" s="62"/>
      <c r="E25" s="62"/>
      <c r="F25" s="62"/>
      <c r="G25" s="62"/>
      <c r="H25" s="62"/>
      <c r="I25" s="62"/>
      <c r="J25" s="62"/>
    </row>
    <row r="26" spans="1:10" ht="15.6" x14ac:dyDescent="0.3">
      <c r="A26" s="62"/>
      <c r="B26" s="62" t="s">
        <v>228</v>
      </c>
      <c r="C26" s="62"/>
      <c r="D26" s="62"/>
      <c r="E26" s="62"/>
      <c r="F26" s="62"/>
      <c r="G26" s="62"/>
      <c r="H26" s="62"/>
      <c r="I26" s="62"/>
      <c r="J26" s="62"/>
    </row>
    <row r="27" spans="1:10" ht="15.6" x14ac:dyDescent="0.3">
      <c r="B27" s="62" t="s">
        <v>152</v>
      </c>
      <c r="I27" s="62"/>
      <c r="J27" s="62"/>
    </row>
    <row r="28" spans="1:10" ht="15.6" x14ac:dyDescent="0.3">
      <c r="B28" s="62" t="s">
        <v>265</v>
      </c>
      <c r="I28" s="62"/>
      <c r="J28" s="62"/>
    </row>
    <row r="29" spans="1:10" ht="15.6" x14ac:dyDescent="0.3">
      <c r="B29" s="62" t="s">
        <v>153</v>
      </c>
      <c r="I29" s="62"/>
      <c r="J29" s="62"/>
    </row>
    <row r="30" spans="1:10" ht="15.6" x14ac:dyDescent="0.3">
      <c r="B30" s="62" t="s">
        <v>154</v>
      </c>
      <c r="I30" s="62"/>
      <c r="J30" s="62"/>
    </row>
    <row r="31" spans="1:10" ht="15.6" x14ac:dyDescent="0.3">
      <c r="B31" s="62" t="s">
        <v>155</v>
      </c>
    </row>
    <row r="32" spans="1:10" ht="15.6" x14ac:dyDescent="0.3">
      <c r="B32" s="62" t="s">
        <v>156</v>
      </c>
    </row>
    <row r="33" spans="2:2" ht="15.6" x14ac:dyDescent="0.3">
      <c r="B33" s="62" t="s">
        <v>266</v>
      </c>
    </row>
    <row r="34" spans="2:2" ht="15.6" x14ac:dyDescent="0.3">
      <c r="B34" s="62" t="s">
        <v>226</v>
      </c>
    </row>
    <row r="35" spans="2:2" ht="15.6" x14ac:dyDescent="0.3">
      <c r="B35" s="62" t="s">
        <v>227</v>
      </c>
    </row>
    <row r="36" spans="2:2" ht="15.6" x14ac:dyDescent="0.3">
      <c r="B36" s="62" t="s">
        <v>219</v>
      </c>
    </row>
    <row r="37" spans="2:2" ht="15.6" x14ac:dyDescent="0.3">
      <c r="B37" s="62" t="s">
        <v>229</v>
      </c>
    </row>
    <row r="38" spans="2:2" ht="15.6" x14ac:dyDescent="0.3">
      <c r="B38" s="62" t="s">
        <v>230</v>
      </c>
    </row>
    <row r="39" spans="2:2" ht="15.6" x14ac:dyDescent="0.3">
      <c r="B39" s="62" t="s">
        <v>231</v>
      </c>
    </row>
    <row r="40" spans="2:2" ht="15.6" x14ac:dyDescent="0.3">
      <c r="B40" s="62" t="s">
        <v>60</v>
      </c>
    </row>
    <row r="41" spans="2:2" ht="15.6" x14ac:dyDescent="0.3">
      <c r="B41" s="62" t="s">
        <v>300</v>
      </c>
    </row>
    <row r="44" spans="2:2" ht="15.6" x14ac:dyDescent="0.3">
      <c r="B44" s="62"/>
    </row>
  </sheetData>
  <mergeCells count="1">
    <mergeCell ref="D5:F5"/>
  </mergeCells>
  <phoneticPr fontId="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86"/>
  <sheetViews>
    <sheetView topLeftCell="A108" workbookViewId="0">
      <selection activeCell="E118" sqref="E118"/>
    </sheetView>
  </sheetViews>
  <sheetFormatPr defaultColWidth="9.109375" defaultRowHeight="13.2" x14ac:dyDescent="0.25"/>
  <cols>
    <col min="1" max="1" width="20.77734375" style="1" customWidth="1"/>
    <col min="2" max="2" width="10.109375" style="1" bestFit="1" customWidth="1"/>
    <col min="3" max="3" width="7.6640625" style="1" customWidth="1"/>
    <col min="4" max="4" width="8.5546875" style="1" customWidth="1"/>
    <col min="5" max="5" width="9.33203125" style="1" customWidth="1"/>
    <col min="6" max="6" width="9" style="1" customWidth="1"/>
    <col min="7" max="7" width="10" style="1" customWidth="1"/>
    <col min="8" max="8" width="8.88671875" style="1" customWidth="1"/>
    <col min="9" max="9" width="6.88671875" style="1" customWidth="1"/>
    <col min="10" max="10" width="6.33203125" style="1" customWidth="1"/>
    <col min="11" max="11" width="24" style="1" customWidth="1"/>
    <col min="12" max="13" width="7.6640625" style="1" customWidth="1"/>
    <col min="14" max="14" width="6.5546875" style="1" customWidth="1"/>
    <col min="15" max="15" width="7.109375" style="1" customWidth="1"/>
    <col min="16" max="16" width="7.44140625" style="1" customWidth="1"/>
    <col min="17" max="17" width="8.109375" style="1" customWidth="1"/>
    <col min="18" max="19" width="5.5546875" style="1" customWidth="1"/>
    <col min="20" max="20" width="6.5546875" style="1" customWidth="1"/>
    <col min="21" max="16384" width="9.109375" style="1"/>
  </cols>
  <sheetData>
    <row r="1" spans="1:20" ht="15.6" x14ac:dyDescent="0.3">
      <c r="A1" s="2"/>
      <c r="B1" s="2"/>
      <c r="C1" s="531" t="s">
        <v>274</v>
      </c>
      <c r="D1" s="531"/>
      <c r="E1" s="531"/>
      <c r="F1" s="531"/>
      <c r="G1" s="531"/>
      <c r="H1" s="531"/>
      <c r="I1" s="531"/>
      <c r="K1" s="132"/>
      <c r="L1" s="132"/>
      <c r="M1" s="132"/>
      <c r="N1" s="132"/>
      <c r="O1" s="132"/>
      <c r="P1" s="147"/>
      <c r="Q1" s="147"/>
      <c r="R1" s="147"/>
      <c r="S1" s="147"/>
    </row>
    <row r="2" spans="1:20" ht="13.8" x14ac:dyDescent="0.25">
      <c r="A2" s="9"/>
      <c r="B2" s="68"/>
      <c r="C2" s="68"/>
      <c r="D2" s="68"/>
      <c r="E2" s="68"/>
      <c r="F2" s="68"/>
      <c r="G2" s="68"/>
      <c r="H2" s="68"/>
      <c r="I2" s="68"/>
      <c r="K2" s="132"/>
      <c r="L2" s="132"/>
      <c r="M2" s="132"/>
      <c r="N2" s="132"/>
      <c r="O2" s="132"/>
      <c r="P2" s="132"/>
      <c r="Q2" s="132"/>
      <c r="R2" s="132"/>
      <c r="S2" s="132"/>
    </row>
    <row r="3" spans="1:20" ht="15.6" x14ac:dyDescent="0.3">
      <c r="A3" s="527" t="s">
        <v>242</v>
      </c>
      <c r="B3" s="527"/>
      <c r="C3" s="527"/>
      <c r="D3" s="527"/>
      <c r="E3" s="527"/>
      <c r="F3" s="527"/>
      <c r="G3" s="527"/>
      <c r="H3" s="527"/>
      <c r="I3" s="527"/>
      <c r="K3" s="15"/>
      <c r="L3" s="15"/>
      <c r="M3" s="15"/>
      <c r="N3" s="15"/>
      <c r="O3" s="15"/>
      <c r="P3" s="15"/>
      <c r="Q3" s="15"/>
      <c r="R3" s="15"/>
      <c r="S3" s="15"/>
    </row>
    <row r="4" spans="1:20" ht="13.8" x14ac:dyDescent="0.25">
      <c r="A4" s="9"/>
      <c r="B4" s="9"/>
      <c r="C4" s="137"/>
      <c r="D4" s="9"/>
      <c r="E4" s="9"/>
      <c r="F4" s="9"/>
      <c r="G4" s="9"/>
      <c r="H4" s="9"/>
      <c r="I4" s="9"/>
      <c r="K4" s="132"/>
      <c r="L4" s="132"/>
      <c r="M4" s="9"/>
      <c r="N4" s="148"/>
      <c r="O4" s="148"/>
      <c r="P4" s="132"/>
      <c r="Q4" s="132"/>
      <c r="R4" s="132"/>
      <c r="S4" s="132"/>
    </row>
    <row r="5" spans="1:20" ht="16.2" thickBot="1" x14ac:dyDescent="0.35">
      <c r="A5" s="2"/>
      <c r="B5" s="9"/>
      <c r="C5" s="9"/>
      <c r="D5" s="9"/>
      <c r="E5" s="9"/>
      <c r="F5" s="9"/>
      <c r="G5" s="9"/>
      <c r="H5" s="528" t="s">
        <v>193</v>
      </c>
      <c r="I5" s="528"/>
      <c r="K5" s="15"/>
      <c r="L5" s="15"/>
      <c r="M5" s="15"/>
      <c r="N5" s="15"/>
      <c r="O5" s="15"/>
      <c r="P5" s="15"/>
      <c r="Q5" s="15"/>
      <c r="R5" s="15"/>
      <c r="S5" s="15"/>
    </row>
    <row r="6" spans="1:20" ht="14.4" thickBot="1" x14ac:dyDescent="0.3">
      <c r="A6" s="541" t="s">
        <v>0</v>
      </c>
      <c r="B6" s="532" t="s">
        <v>158</v>
      </c>
      <c r="C6" s="533"/>
      <c r="D6" s="533"/>
      <c r="E6" s="533"/>
      <c r="F6" s="533"/>
      <c r="G6" s="534"/>
      <c r="H6" s="535" t="s">
        <v>166</v>
      </c>
      <c r="I6" s="538" t="s">
        <v>160</v>
      </c>
      <c r="K6" s="140"/>
      <c r="L6" s="140"/>
      <c r="M6" s="140"/>
      <c r="N6" s="140"/>
      <c r="O6" s="140"/>
      <c r="P6" s="140"/>
      <c r="Q6" s="140"/>
      <c r="R6" s="141"/>
      <c r="S6" s="141"/>
    </row>
    <row r="7" spans="1:20" ht="15.75" customHeight="1" x14ac:dyDescent="0.25">
      <c r="A7" s="542"/>
      <c r="B7" s="529" t="s">
        <v>161</v>
      </c>
      <c r="C7" s="529" t="s">
        <v>162</v>
      </c>
      <c r="D7" s="529" t="s">
        <v>1</v>
      </c>
      <c r="E7" s="529" t="s">
        <v>163</v>
      </c>
      <c r="F7" s="529" t="s">
        <v>164</v>
      </c>
      <c r="G7" s="529" t="s">
        <v>165</v>
      </c>
      <c r="H7" s="536"/>
      <c r="I7" s="539"/>
      <c r="J7" s="133"/>
      <c r="K7" s="140"/>
      <c r="L7" s="142"/>
      <c r="M7" s="143"/>
      <c r="N7" s="138"/>
      <c r="O7" s="141"/>
      <c r="P7" s="141"/>
      <c r="Q7" s="138"/>
      <c r="R7" s="141"/>
      <c r="S7" s="141"/>
      <c r="T7" s="133"/>
    </row>
    <row r="8" spans="1:20" ht="13.5" customHeight="1" thickBot="1" x14ac:dyDescent="0.3">
      <c r="A8" s="543"/>
      <c r="B8" s="530"/>
      <c r="C8" s="530"/>
      <c r="D8" s="530"/>
      <c r="E8" s="530"/>
      <c r="F8" s="530"/>
      <c r="G8" s="530"/>
      <c r="H8" s="537"/>
      <c r="I8" s="540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</row>
    <row r="9" spans="1:20" ht="15.75" customHeight="1" x14ac:dyDescent="0.25">
      <c r="A9" s="69" t="s">
        <v>59</v>
      </c>
      <c r="B9" s="70"/>
      <c r="C9" s="70"/>
      <c r="D9" s="70"/>
      <c r="E9" s="70"/>
      <c r="F9" s="70"/>
      <c r="G9" s="70"/>
      <c r="H9" s="70"/>
      <c r="I9" s="71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</row>
    <row r="10" spans="1:20" ht="15" customHeight="1" x14ac:dyDescent="0.25">
      <c r="A10" s="252" t="s">
        <v>159</v>
      </c>
      <c r="B10" s="238">
        <v>14196200</v>
      </c>
      <c r="C10" s="238">
        <v>1800000</v>
      </c>
      <c r="D10" s="238">
        <v>1586130</v>
      </c>
      <c r="E10" s="238"/>
      <c r="F10" s="238"/>
      <c r="G10" s="238">
        <f>SUM(B10:F10)</f>
        <v>17582330</v>
      </c>
      <c r="H10" s="238">
        <v>3946505</v>
      </c>
      <c r="I10" s="71">
        <v>1</v>
      </c>
      <c r="K10" s="132"/>
      <c r="L10" s="132"/>
      <c r="M10" s="132"/>
      <c r="N10" s="132"/>
      <c r="O10" s="132"/>
      <c r="P10" s="132"/>
      <c r="Q10" s="132"/>
      <c r="R10" s="132"/>
      <c r="S10" s="132"/>
    </row>
    <row r="11" spans="1:20" ht="15" customHeight="1" x14ac:dyDescent="0.25">
      <c r="A11" s="253" t="s">
        <v>182</v>
      </c>
      <c r="B11" s="240"/>
      <c r="C11" s="240"/>
      <c r="D11" s="240">
        <v>4872360</v>
      </c>
      <c r="E11" s="240"/>
      <c r="F11" s="240"/>
      <c r="G11" s="238">
        <f t="shared" ref="G11:G22" si="0">SUM(B11:F11)</f>
        <v>4872360</v>
      </c>
      <c r="H11" s="240"/>
      <c r="I11" s="57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</row>
    <row r="12" spans="1:20" ht="15" customHeight="1" x14ac:dyDescent="0.25">
      <c r="A12" s="253" t="s">
        <v>234</v>
      </c>
      <c r="B12" s="240"/>
      <c r="C12" s="240"/>
      <c r="D12" s="240">
        <v>11603627</v>
      </c>
      <c r="E12" s="240"/>
      <c r="F12" s="240"/>
      <c r="G12" s="238">
        <f t="shared" si="0"/>
        <v>11603627</v>
      </c>
      <c r="H12" s="240"/>
      <c r="I12" s="57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</row>
    <row r="13" spans="1:20" ht="15" customHeight="1" x14ac:dyDescent="0.25">
      <c r="A13" s="253" t="s">
        <v>61</v>
      </c>
      <c r="B13" s="240">
        <v>6977400</v>
      </c>
      <c r="C13" s="240">
        <v>453531</v>
      </c>
      <c r="D13" s="240">
        <v>210464</v>
      </c>
      <c r="E13" s="240"/>
      <c r="F13" s="240"/>
      <c r="G13" s="238">
        <f t="shared" si="0"/>
        <v>7641395</v>
      </c>
      <c r="H13" s="240"/>
      <c r="I13" s="57">
        <v>19</v>
      </c>
      <c r="J13" s="8"/>
      <c r="K13" s="132"/>
      <c r="L13" s="132"/>
      <c r="M13" s="132"/>
      <c r="N13" s="132"/>
      <c r="O13" s="132"/>
      <c r="P13" s="132"/>
      <c r="Q13" s="132"/>
      <c r="R13" s="132"/>
      <c r="S13" s="132"/>
      <c r="T13" s="132"/>
    </row>
    <row r="14" spans="1:20" ht="15.75" customHeight="1" x14ac:dyDescent="0.25">
      <c r="A14" s="253" t="s">
        <v>12</v>
      </c>
      <c r="B14" s="240">
        <v>840000</v>
      </c>
      <c r="C14" s="240">
        <v>98280</v>
      </c>
      <c r="D14" s="240">
        <v>3133800</v>
      </c>
      <c r="E14" s="240"/>
      <c r="F14" s="240"/>
      <c r="G14" s="238">
        <f t="shared" si="0"/>
        <v>4072080</v>
      </c>
      <c r="H14" s="240">
        <v>2378800</v>
      </c>
      <c r="I14" s="57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</row>
    <row r="15" spans="1:20" ht="15.75" customHeight="1" x14ac:dyDescent="0.25">
      <c r="A15" s="253" t="s">
        <v>3</v>
      </c>
      <c r="B15" s="240">
        <v>15867360</v>
      </c>
      <c r="C15" s="240">
        <v>2085000</v>
      </c>
      <c r="D15" s="240">
        <v>9852325</v>
      </c>
      <c r="E15" s="240"/>
      <c r="F15" s="240"/>
      <c r="G15" s="238">
        <f t="shared" si="0"/>
        <v>27804685</v>
      </c>
      <c r="H15" s="240"/>
      <c r="I15" s="264">
        <v>3.6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</row>
    <row r="16" spans="1:20" ht="15.75" customHeight="1" x14ac:dyDescent="0.25">
      <c r="A16" s="253" t="s">
        <v>4</v>
      </c>
      <c r="B16" s="240"/>
      <c r="C16" s="240"/>
      <c r="D16" s="240">
        <v>3310000</v>
      </c>
      <c r="E16" s="240"/>
      <c r="F16" s="240"/>
      <c r="G16" s="238">
        <f t="shared" si="0"/>
        <v>3310000</v>
      </c>
      <c r="H16" s="240"/>
      <c r="I16" s="57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</row>
    <row r="17" spans="1:20" ht="15.75" customHeight="1" x14ac:dyDescent="0.25">
      <c r="A17" s="253" t="s">
        <v>5</v>
      </c>
      <c r="B17" s="240"/>
      <c r="C17" s="240"/>
      <c r="D17" s="240">
        <v>74000</v>
      </c>
      <c r="E17" s="240"/>
      <c r="F17" s="240"/>
      <c r="G17" s="238">
        <f t="shared" si="0"/>
        <v>74000</v>
      </c>
      <c r="H17" s="240"/>
      <c r="I17" s="57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1:20" ht="15.75" customHeight="1" x14ac:dyDescent="0.25">
      <c r="A18" s="253" t="s">
        <v>6</v>
      </c>
      <c r="B18" s="240"/>
      <c r="C18" s="240"/>
      <c r="D18" s="240">
        <v>585020</v>
      </c>
      <c r="E18" s="240"/>
      <c r="F18" s="240"/>
      <c r="G18" s="238">
        <f t="shared" si="0"/>
        <v>585020</v>
      </c>
      <c r="H18" s="240"/>
      <c r="I18" s="57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</row>
    <row r="19" spans="1:20" ht="15.75" customHeight="1" x14ac:dyDescent="0.25">
      <c r="A19" s="253" t="s">
        <v>183</v>
      </c>
      <c r="B19" s="240"/>
      <c r="C19" s="240"/>
      <c r="D19" s="240"/>
      <c r="E19" s="240"/>
      <c r="F19" s="240"/>
      <c r="G19" s="238">
        <f t="shared" si="0"/>
        <v>0</v>
      </c>
      <c r="H19" s="240"/>
      <c r="I19" s="57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</row>
    <row r="20" spans="1:20" ht="15.75" customHeight="1" x14ac:dyDescent="0.25">
      <c r="A20" s="253" t="s">
        <v>233</v>
      </c>
      <c r="B20" s="240"/>
      <c r="C20" s="240"/>
      <c r="D20" s="240">
        <v>4449740</v>
      </c>
      <c r="E20" s="240"/>
      <c r="F20" s="239"/>
      <c r="G20" s="238">
        <f t="shared" si="0"/>
        <v>4449740</v>
      </c>
      <c r="H20" s="240"/>
      <c r="I20" s="57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</row>
    <row r="21" spans="1:20" ht="15.75" customHeight="1" x14ac:dyDescent="0.25">
      <c r="A21" s="253" t="s">
        <v>177</v>
      </c>
      <c r="B21" s="240"/>
      <c r="C21" s="240"/>
      <c r="D21" s="240"/>
      <c r="E21" s="240"/>
      <c r="F21" s="240"/>
      <c r="G21" s="238">
        <f t="shared" si="0"/>
        <v>0</v>
      </c>
      <c r="H21" s="240"/>
      <c r="I21" s="57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</row>
    <row r="22" spans="1:20" ht="15.75" customHeight="1" x14ac:dyDescent="0.25">
      <c r="A22" s="254" t="s">
        <v>189</v>
      </c>
      <c r="B22" s="240"/>
      <c r="C22" s="240"/>
      <c r="D22" s="240">
        <v>7500000</v>
      </c>
      <c r="E22" s="240">
        <v>28163000</v>
      </c>
      <c r="F22" s="240"/>
      <c r="G22" s="238">
        <f t="shared" si="0"/>
        <v>35663000</v>
      </c>
      <c r="H22" s="240"/>
      <c r="I22" s="57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</row>
    <row r="23" spans="1:20" ht="15.75" customHeight="1" x14ac:dyDescent="0.25">
      <c r="A23" s="255" t="s">
        <v>7</v>
      </c>
      <c r="B23" s="241">
        <f t="shared" ref="B23:I23" si="1">SUM(B9:B22)</f>
        <v>37880960</v>
      </c>
      <c r="C23" s="241">
        <f t="shared" si="1"/>
        <v>4436811</v>
      </c>
      <c r="D23" s="241">
        <f t="shared" si="1"/>
        <v>47177466</v>
      </c>
      <c r="E23" s="241">
        <f t="shared" si="1"/>
        <v>28163000</v>
      </c>
      <c r="F23" s="241">
        <f t="shared" si="1"/>
        <v>0</v>
      </c>
      <c r="G23" s="241">
        <f t="shared" si="1"/>
        <v>117658237</v>
      </c>
      <c r="H23" s="241">
        <f t="shared" si="1"/>
        <v>6325305</v>
      </c>
      <c r="I23" s="265">
        <f t="shared" si="1"/>
        <v>23.6</v>
      </c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</row>
    <row r="24" spans="1:20" ht="15.75" customHeight="1" x14ac:dyDescent="0.25">
      <c r="A24" s="253"/>
      <c r="B24" s="240"/>
      <c r="C24" s="240"/>
      <c r="D24" s="240"/>
      <c r="E24" s="240"/>
      <c r="F24" s="240"/>
      <c r="G24" s="240"/>
      <c r="H24" s="240"/>
      <c r="I24" s="57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</row>
    <row r="25" spans="1:20" ht="15.75" customHeight="1" x14ac:dyDescent="0.25">
      <c r="A25" s="256" t="s">
        <v>60</v>
      </c>
      <c r="B25" s="240"/>
      <c r="C25" s="240"/>
      <c r="D25" s="240"/>
      <c r="E25" s="240"/>
      <c r="F25" s="240"/>
      <c r="G25" s="240"/>
      <c r="H25" s="240"/>
      <c r="I25" s="57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</row>
    <row r="26" spans="1:20" ht="15.75" customHeight="1" x14ac:dyDescent="0.25">
      <c r="A26" s="253" t="s">
        <v>260</v>
      </c>
      <c r="B26" s="242"/>
      <c r="C26" s="242"/>
      <c r="D26" s="242"/>
      <c r="E26" s="242"/>
      <c r="F26" s="240">
        <v>200000</v>
      </c>
      <c r="G26" s="240">
        <f>SUM(F26)</f>
        <v>200000</v>
      </c>
      <c r="H26" s="240"/>
      <c r="I26" s="57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</row>
    <row r="27" spans="1:20" ht="15" customHeight="1" x14ac:dyDescent="0.25">
      <c r="A27" s="253" t="s">
        <v>261</v>
      </c>
      <c r="B27" s="240"/>
      <c r="C27" s="240"/>
      <c r="D27" s="240"/>
      <c r="E27" s="240"/>
      <c r="F27" s="240">
        <v>200000</v>
      </c>
      <c r="G27" s="240">
        <f t="shared" ref="G27:G32" si="2">SUM(F27)</f>
        <v>200000</v>
      </c>
      <c r="H27" s="240"/>
      <c r="I27" s="57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</row>
    <row r="28" spans="1:20" ht="15" customHeight="1" x14ac:dyDescent="0.25">
      <c r="A28" s="253" t="s">
        <v>262</v>
      </c>
      <c r="B28" s="240"/>
      <c r="C28" s="240"/>
      <c r="D28" s="240"/>
      <c r="E28" s="240"/>
      <c r="F28" s="240">
        <v>20000</v>
      </c>
      <c r="G28" s="240">
        <f t="shared" si="2"/>
        <v>20000</v>
      </c>
      <c r="H28" s="240"/>
      <c r="I28" s="57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</row>
    <row r="29" spans="1:20" ht="15" customHeight="1" x14ac:dyDescent="0.25">
      <c r="A29" s="253" t="s">
        <v>318</v>
      </c>
      <c r="B29" s="240"/>
      <c r="C29" s="240"/>
      <c r="D29" s="240"/>
      <c r="E29" s="240"/>
      <c r="F29" s="240">
        <v>20000</v>
      </c>
      <c r="G29" s="240">
        <f t="shared" si="2"/>
        <v>20000</v>
      </c>
      <c r="H29" s="240"/>
      <c r="I29" s="57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</row>
    <row r="30" spans="1:20" ht="15" customHeight="1" x14ac:dyDescent="0.25">
      <c r="A30" s="253" t="s">
        <v>319</v>
      </c>
      <c r="B30" s="240"/>
      <c r="C30" s="240"/>
      <c r="D30" s="240"/>
      <c r="E30" s="240"/>
      <c r="F30" s="240">
        <v>10000</v>
      </c>
      <c r="G30" s="240">
        <f t="shared" si="2"/>
        <v>10000</v>
      </c>
      <c r="H30" s="240"/>
      <c r="I30" s="57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</row>
    <row r="31" spans="1:20" ht="15" customHeight="1" x14ac:dyDescent="0.25">
      <c r="A31" s="253" t="s">
        <v>263</v>
      </c>
      <c r="B31" s="240"/>
      <c r="C31" s="240"/>
      <c r="D31" s="240"/>
      <c r="E31" s="240"/>
      <c r="F31" s="240">
        <v>15000</v>
      </c>
      <c r="G31" s="240">
        <f t="shared" si="2"/>
        <v>15000</v>
      </c>
      <c r="H31" s="240"/>
      <c r="I31" s="57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</row>
    <row r="32" spans="1:20" ht="15" customHeight="1" x14ac:dyDescent="0.25">
      <c r="A32" s="253" t="s">
        <v>320</v>
      </c>
      <c r="B32" s="240"/>
      <c r="C32" s="240"/>
      <c r="D32" s="240"/>
      <c r="E32" s="240"/>
      <c r="F32" s="240">
        <v>30000</v>
      </c>
      <c r="G32" s="240">
        <f t="shared" si="2"/>
        <v>30000</v>
      </c>
      <c r="H32" s="240"/>
      <c r="I32" s="57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</row>
    <row r="33" spans="1:20" ht="15" customHeight="1" thickBot="1" x14ac:dyDescent="0.35">
      <c r="A33" s="249" t="s">
        <v>7</v>
      </c>
      <c r="B33" s="250">
        <f>SUM(B24:B26)</f>
        <v>0</v>
      </c>
      <c r="C33" s="250">
        <f>SUM(C24:C26)</f>
        <v>0</v>
      </c>
      <c r="D33" s="250">
        <f>SUM(D24:D26)</f>
        <v>0</v>
      </c>
      <c r="E33" s="250">
        <f>SUM(E24:E26)</f>
        <v>0</v>
      </c>
      <c r="F33" s="250">
        <f>SUM(F24:F32)</f>
        <v>495000</v>
      </c>
      <c r="G33" s="250">
        <f>SUM(G26:G32)</f>
        <v>495000</v>
      </c>
      <c r="H33" s="250">
        <f>SUM(H24:H26)</f>
        <v>0</v>
      </c>
      <c r="I33" s="251">
        <f>SUM(I24:I26)</f>
        <v>0</v>
      </c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</row>
    <row r="34" spans="1:20" ht="15" customHeight="1" thickBot="1" x14ac:dyDescent="0.35">
      <c r="A34" s="16"/>
      <c r="B34" s="242"/>
      <c r="C34" s="242"/>
      <c r="D34" s="242"/>
      <c r="E34" s="242"/>
      <c r="F34" s="242"/>
      <c r="G34" s="242"/>
      <c r="H34" s="242"/>
      <c r="I34" s="36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</row>
    <row r="35" spans="1:20" ht="19.5" customHeight="1" thickBot="1" x14ac:dyDescent="0.35">
      <c r="A35" s="11" t="s">
        <v>8</v>
      </c>
      <c r="B35" s="243">
        <f>SUM(B23:B34)</f>
        <v>37880960</v>
      </c>
      <c r="C35" s="243">
        <f t="shared" ref="C35:H35" si="3">SUM(C23:C34)</f>
        <v>4436811</v>
      </c>
      <c r="D35" s="243">
        <f t="shared" si="3"/>
        <v>47177466</v>
      </c>
      <c r="E35" s="243">
        <f t="shared" si="3"/>
        <v>28163000</v>
      </c>
      <c r="F35" s="243">
        <f>SUM(F23,F33)</f>
        <v>495000</v>
      </c>
      <c r="G35" s="243">
        <f t="shared" si="3"/>
        <v>118648237</v>
      </c>
      <c r="H35" s="243">
        <f t="shared" si="3"/>
        <v>6325305</v>
      </c>
      <c r="I35" s="642">
        <v>23.6</v>
      </c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</row>
    <row r="36" spans="1:20" ht="15" customHeight="1" x14ac:dyDescent="0.25">
      <c r="A36" s="132"/>
      <c r="B36" s="132"/>
      <c r="C36" s="132"/>
      <c r="D36" s="132"/>
      <c r="E36" s="132"/>
      <c r="F36" s="8"/>
      <c r="G36" s="8"/>
      <c r="H36" s="132"/>
      <c r="I36" s="132"/>
      <c r="J36" s="132"/>
      <c r="K36" s="144"/>
      <c r="L36" s="132"/>
      <c r="M36" s="132"/>
      <c r="N36" s="132"/>
      <c r="O36" s="132"/>
      <c r="P36" s="132"/>
      <c r="Q36" s="132"/>
      <c r="R36" s="132"/>
      <c r="S36" s="132"/>
      <c r="T36" s="132"/>
    </row>
    <row r="37" spans="1:20" ht="15" customHeight="1" x14ac:dyDescent="0.25">
      <c r="A37" s="132"/>
      <c r="B37" s="132"/>
      <c r="C37" s="132"/>
      <c r="D37" s="132"/>
      <c r="E37" s="132"/>
      <c r="F37" s="132"/>
      <c r="G37" s="132"/>
      <c r="H37" s="132"/>
      <c r="I37" s="132"/>
      <c r="K37" s="132"/>
      <c r="L37" s="132"/>
      <c r="M37" s="132"/>
      <c r="N37" s="132"/>
      <c r="O37" s="132"/>
      <c r="P37" s="132"/>
      <c r="Q37" s="132"/>
      <c r="R37" s="132"/>
      <c r="S37" s="132"/>
    </row>
    <row r="38" spans="1:20" ht="15" customHeight="1" x14ac:dyDescent="0.25">
      <c r="A38" s="132"/>
      <c r="B38" s="132"/>
      <c r="C38" s="132"/>
      <c r="D38" s="132"/>
      <c r="E38" s="132"/>
      <c r="F38" s="132"/>
      <c r="G38" s="132"/>
      <c r="H38" s="132"/>
      <c r="I38" s="132"/>
      <c r="K38" s="132"/>
      <c r="L38" s="132"/>
      <c r="M38" s="132"/>
      <c r="N38" s="132"/>
      <c r="O38" s="132"/>
      <c r="P38" s="132"/>
      <c r="Q38" s="132"/>
      <c r="R38" s="132"/>
      <c r="S38" s="132"/>
    </row>
    <row r="39" spans="1:20" ht="15" customHeight="1" x14ac:dyDescent="0.25">
      <c r="A39" s="527" t="s">
        <v>285</v>
      </c>
      <c r="B39" s="527"/>
      <c r="C39" s="527"/>
      <c r="D39" s="527"/>
      <c r="E39" s="527"/>
      <c r="F39" s="527"/>
      <c r="G39" s="527"/>
      <c r="H39" s="527"/>
      <c r="I39" s="527"/>
      <c r="K39" s="132"/>
      <c r="L39" s="132"/>
      <c r="M39" s="132"/>
      <c r="N39" s="132"/>
      <c r="O39" s="132"/>
      <c r="P39" s="132"/>
      <c r="Q39" s="132"/>
      <c r="R39" s="132"/>
      <c r="S39" s="132"/>
    </row>
    <row r="40" spans="1:20" ht="15" customHeight="1" x14ac:dyDescent="0.25">
      <c r="A40" s="9"/>
      <c r="B40" s="9"/>
      <c r="C40" s="137"/>
      <c r="D40" s="9"/>
      <c r="E40" s="9"/>
      <c r="F40" s="9"/>
      <c r="G40" s="9"/>
      <c r="H40" s="9"/>
      <c r="I40" s="9"/>
      <c r="K40" s="132"/>
      <c r="L40" s="132"/>
      <c r="M40" s="132"/>
      <c r="N40" s="132"/>
      <c r="O40" s="132"/>
      <c r="P40" s="132"/>
      <c r="Q40" s="132"/>
      <c r="R40" s="132"/>
      <c r="S40" s="132"/>
    </row>
    <row r="41" spans="1:20" ht="15" customHeight="1" thickBot="1" x14ac:dyDescent="0.3">
      <c r="A41" s="2"/>
      <c r="B41" s="9"/>
      <c r="C41" s="9"/>
      <c r="D41" s="9"/>
      <c r="E41" s="9"/>
      <c r="F41" s="9"/>
      <c r="G41" s="9"/>
      <c r="H41" s="528" t="s">
        <v>193</v>
      </c>
      <c r="I41" s="528"/>
      <c r="K41" s="132"/>
      <c r="L41" s="132"/>
      <c r="M41" s="132"/>
      <c r="N41" s="132"/>
      <c r="O41" s="132"/>
      <c r="P41" s="132"/>
      <c r="Q41" s="132"/>
      <c r="R41" s="132"/>
      <c r="S41" s="132"/>
    </row>
    <row r="42" spans="1:20" ht="15" customHeight="1" thickBot="1" x14ac:dyDescent="0.3">
      <c r="A42" s="544" t="s">
        <v>0</v>
      </c>
      <c r="B42" s="547" t="s">
        <v>158</v>
      </c>
      <c r="C42" s="548"/>
      <c r="D42" s="548"/>
      <c r="E42" s="548"/>
      <c r="F42" s="548"/>
      <c r="G42" s="549"/>
      <c r="H42" s="550" t="s">
        <v>166</v>
      </c>
      <c r="I42" s="553" t="s">
        <v>160</v>
      </c>
      <c r="K42" s="134"/>
      <c r="L42" s="132"/>
      <c r="M42" s="132"/>
      <c r="N42" s="132"/>
      <c r="O42" s="132"/>
      <c r="P42" s="132"/>
      <c r="Q42" s="132"/>
      <c r="R42" s="132"/>
      <c r="S42" s="132"/>
      <c r="T42" s="132"/>
    </row>
    <row r="43" spans="1:20" ht="15" customHeight="1" x14ac:dyDescent="0.25">
      <c r="A43" s="545"/>
      <c r="B43" s="556" t="s">
        <v>161</v>
      </c>
      <c r="C43" s="556" t="s">
        <v>162</v>
      </c>
      <c r="D43" s="556" t="s">
        <v>1</v>
      </c>
      <c r="E43" s="556" t="s">
        <v>163</v>
      </c>
      <c r="F43" s="556" t="s">
        <v>164</v>
      </c>
      <c r="G43" s="556" t="s">
        <v>165</v>
      </c>
      <c r="H43" s="551"/>
      <c r="I43" s="554"/>
      <c r="K43" s="134"/>
      <c r="L43" s="132"/>
      <c r="M43" s="132"/>
      <c r="N43" s="132"/>
      <c r="O43" s="132"/>
      <c r="P43" s="132"/>
      <c r="Q43" s="132"/>
      <c r="R43" s="132"/>
      <c r="S43" s="132"/>
      <c r="T43" s="132"/>
    </row>
    <row r="44" spans="1:20" ht="15" customHeight="1" thickBot="1" x14ac:dyDescent="0.3">
      <c r="A44" s="546"/>
      <c r="B44" s="557"/>
      <c r="C44" s="557"/>
      <c r="D44" s="557"/>
      <c r="E44" s="557"/>
      <c r="F44" s="557"/>
      <c r="G44" s="557"/>
      <c r="H44" s="552"/>
      <c r="I44" s="555"/>
      <c r="K44" s="134"/>
      <c r="L44" s="132"/>
      <c r="M44" s="132"/>
      <c r="N44" s="132"/>
      <c r="O44" s="132"/>
      <c r="P44" s="132"/>
      <c r="Q44" s="132"/>
      <c r="R44" s="132"/>
      <c r="S44" s="132"/>
      <c r="T44" s="132"/>
    </row>
    <row r="45" spans="1:20" ht="15" customHeight="1" x14ac:dyDescent="0.25">
      <c r="A45" s="489" t="s">
        <v>59</v>
      </c>
      <c r="B45" s="490"/>
      <c r="C45" s="490"/>
      <c r="D45" s="490"/>
      <c r="E45" s="490"/>
      <c r="F45" s="490"/>
      <c r="G45" s="490"/>
      <c r="H45" s="490"/>
      <c r="I45" s="491"/>
      <c r="K45" s="134"/>
      <c r="L45" s="132"/>
      <c r="M45" s="132"/>
      <c r="N45" s="132"/>
      <c r="O45" s="132"/>
      <c r="P45" s="132"/>
      <c r="Q45" s="132"/>
      <c r="R45" s="132"/>
      <c r="S45" s="132"/>
      <c r="T45" s="132"/>
    </row>
    <row r="46" spans="1:20" ht="15" customHeight="1" x14ac:dyDescent="0.25">
      <c r="A46" s="492" t="s">
        <v>159</v>
      </c>
      <c r="B46" s="493">
        <v>14535958</v>
      </c>
      <c r="C46" s="493">
        <v>1800000</v>
      </c>
      <c r="D46" s="493">
        <v>1680518</v>
      </c>
      <c r="E46" s="493"/>
      <c r="F46" s="493"/>
      <c r="G46" s="493">
        <f>SUM(B46:F46)</f>
        <v>18016476</v>
      </c>
      <c r="H46" s="493">
        <v>3946505</v>
      </c>
      <c r="I46" s="491">
        <v>1</v>
      </c>
      <c r="K46" s="134"/>
      <c r="L46" s="132"/>
      <c r="M46" s="132"/>
      <c r="N46" s="132"/>
      <c r="O46" s="132"/>
      <c r="P46" s="132"/>
      <c r="Q46" s="132"/>
      <c r="R46" s="132"/>
      <c r="S46" s="132"/>
      <c r="T46" s="132"/>
    </row>
    <row r="47" spans="1:20" ht="17.25" customHeight="1" x14ac:dyDescent="0.25">
      <c r="A47" s="494" t="s">
        <v>182</v>
      </c>
      <c r="B47" s="495"/>
      <c r="C47" s="495"/>
      <c r="D47" s="495">
        <v>4872360</v>
      </c>
      <c r="E47" s="495"/>
      <c r="F47" s="495"/>
      <c r="G47" s="493">
        <f t="shared" ref="G47:G60" si="4">SUM(B47:F47)</f>
        <v>4872360</v>
      </c>
      <c r="H47" s="495"/>
      <c r="I47" s="496"/>
      <c r="K47" s="145"/>
      <c r="L47" s="146"/>
      <c r="M47" s="146"/>
      <c r="N47" s="146"/>
      <c r="O47" s="146"/>
      <c r="P47" s="146"/>
      <c r="Q47" s="146"/>
      <c r="R47" s="146"/>
      <c r="S47" s="146"/>
      <c r="T47" s="146"/>
    </row>
    <row r="48" spans="1:20" ht="15" customHeight="1" x14ac:dyDescent="0.25">
      <c r="A48" s="494" t="s">
        <v>234</v>
      </c>
      <c r="B48" s="495"/>
      <c r="C48" s="495"/>
      <c r="D48" s="495">
        <v>11603627</v>
      </c>
      <c r="E48" s="495"/>
      <c r="F48" s="495"/>
      <c r="G48" s="493">
        <f t="shared" si="4"/>
        <v>11603627</v>
      </c>
      <c r="H48" s="495"/>
      <c r="I48" s="496"/>
      <c r="J48" s="10"/>
      <c r="K48" s="145"/>
      <c r="L48" s="146"/>
      <c r="M48" s="146"/>
      <c r="N48" s="146"/>
      <c r="O48" s="146"/>
      <c r="P48" s="146"/>
      <c r="Q48" s="146"/>
      <c r="R48" s="146"/>
      <c r="S48" s="146"/>
      <c r="T48" s="146"/>
    </row>
    <row r="49" spans="1:20" ht="15" customHeight="1" x14ac:dyDescent="0.25">
      <c r="A49" s="494" t="s">
        <v>61</v>
      </c>
      <c r="B49" s="495">
        <v>16577430</v>
      </c>
      <c r="C49" s="495">
        <v>853531</v>
      </c>
      <c r="D49" s="495">
        <v>210464</v>
      </c>
      <c r="E49" s="495"/>
      <c r="F49" s="495"/>
      <c r="G49" s="493">
        <f t="shared" si="4"/>
        <v>17641425</v>
      </c>
      <c r="H49" s="495"/>
      <c r="I49" s="496">
        <v>19</v>
      </c>
      <c r="J49" s="10"/>
      <c r="K49" s="146"/>
      <c r="L49" s="146"/>
      <c r="M49" s="146"/>
      <c r="N49" s="146"/>
      <c r="O49" s="146"/>
      <c r="P49" s="146"/>
      <c r="Q49" s="146"/>
      <c r="R49" s="146"/>
      <c r="S49" s="146"/>
      <c r="T49" s="146"/>
    </row>
    <row r="50" spans="1:20" ht="15" customHeight="1" x14ac:dyDescent="0.25">
      <c r="A50" s="494" t="s">
        <v>12</v>
      </c>
      <c r="B50" s="495">
        <v>840000</v>
      </c>
      <c r="C50" s="495">
        <v>98280</v>
      </c>
      <c r="D50" s="495">
        <v>3133800</v>
      </c>
      <c r="E50" s="495"/>
      <c r="F50" s="495"/>
      <c r="G50" s="493">
        <f t="shared" si="4"/>
        <v>4072080</v>
      </c>
      <c r="H50" s="495">
        <v>2378800</v>
      </c>
      <c r="I50" s="496"/>
      <c r="J50" s="132"/>
      <c r="K50" s="146"/>
      <c r="L50" s="146"/>
      <c r="M50" s="146"/>
      <c r="N50" s="146"/>
      <c r="O50" s="146"/>
      <c r="P50" s="146"/>
      <c r="Q50" s="146"/>
      <c r="R50" s="146"/>
      <c r="S50" s="146"/>
      <c r="T50" s="146"/>
    </row>
    <row r="51" spans="1:20" ht="15" customHeight="1" x14ac:dyDescent="0.25">
      <c r="A51" s="494" t="s">
        <v>3</v>
      </c>
      <c r="B51" s="495">
        <v>16567360</v>
      </c>
      <c r="C51" s="495">
        <v>2085000</v>
      </c>
      <c r="D51" s="495">
        <v>13062654</v>
      </c>
      <c r="E51" s="495"/>
      <c r="F51" s="495"/>
      <c r="G51" s="493">
        <f t="shared" si="4"/>
        <v>31715014</v>
      </c>
      <c r="H51" s="495"/>
      <c r="I51" s="497">
        <v>3.6</v>
      </c>
      <c r="K51" s="146"/>
      <c r="L51" s="146"/>
      <c r="M51" s="146"/>
      <c r="N51" s="146"/>
      <c r="O51" s="146"/>
      <c r="P51" s="146"/>
      <c r="Q51" s="146"/>
      <c r="R51" s="146"/>
      <c r="S51" s="146"/>
      <c r="T51" s="146"/>
    </row>
    <row r="52" spans="1:20" ht="15" customHeight="1" x14ac:dyDescent="0.25">
      <c r="A52" s="494" t="s">
        <v>4</v>
      </c>
      <c r="B52" s="495"/>
      <c r="C52" s="495"/>
      <c r="D52" s="495">
        <v>3310000</v>
      </c>
      <c r="E52" s="495"/>
      <c r="F52" s="495"/>
      <c r="G52" s="493">
        <f t="shared" si="4"/>
        <v>3310000</v>
      </c>
      <c r="H52" s="495"/>
      <c r="I52" s="496"/>
      <c r="K52" s="146"/>
      <c r="L52" s="146"/>
      <c r="M52" s="146"/>
      <c r="N52" s="146"/>
      <c r="O52" s="146"/>
      <c r="P52" s="146"/>
      <c r="Q52" s="146"/>
      <c r="R52" s="146"/>
      <c r="S52" s="146"/>
      <c r="T52" s="146"/>
    </row>
    <row r="53" spans="1:20" ht="15" customHeight="1" x14ac:dyDescent="0.25">
      <c r="A53" s="494" t="s">
        <v>5</v>
      </c>
      <c r="B53" s="495"/>
      <c r="C53" s="495"/>
      <c r="D53" s="495">
        <v>74000</v>
      </c>
      <c r="E53" s="495"/>
      <c r="F53" s="495"/>
      <c r="G53" s="493">
        <f t="shared" si="4"/>
        <v>74000</v>
      </c>
      <c r="H53" s="495"/>
      <c r="I53" s="496"/>
      <c r="K53" s="146"/>
      <c r="L53" s="146"/>
      <c r="M53" s="146"/>
      <c r="N53" s="146"/>
      <c r="O53" s="146"/>
      <c r="P53" s="146"/>
      <c r="Q53" s="146"/>
      <c r="R53" s="146"/>
      <c r="S53" s="146"/>
      <c r="T53" s="146"/>
    </row>
    <row r="54" spans="1:20" ht="15" customHeight="1" x14ac:dyDescent="0.25">
      <c r="A54" s="494" t="s">
        <v>6</v>
      </c>
      <c r="B54" s="495"/>
      <c r="C54" s="495"/>
      <c r="D54" s="495">
        <v>585020</v>
      </c>
      <c r="E54" s="495"/>
      <c r="F54" s="495"/>
      <c r="G54" s="493">
        <f t="shared" si="4"/>
        <v>585020</v>
      </c>
      <c r="H54" s="495"/>
      <c r="I54" s="496"/>
      <c r="K54" s="146"/>
      <c r="L54" s="146"/>
      <c r="M54" s="146"/>
      <c r="N54" s="146"/>
      <c r="O54" s="146"/>
      <c r="P54" s="146"/>
      <c r="Q54" s="146"/>
      <c r="R54" s="146"/>
      <c r="S54" s="146"/>
      <c r="T54" s="146"/>
    </row>
    <row r="55" spans="1:20" ht="15" customHeight="1" x14ac:dyDescent="0.25">
      <c r="A55" s="494" t="s">
        <v>183</v>
      </c>
      <c r="B55" s="495"/>
      <c r="C55" s="495"/>
      <c r="D55" s="495"/>
      <c r="E55" s="495"/>
      <c r="F55" s="495"/>
      <c r="G55" s="493">
        <f t="shared" si="4"/>
        <v>0</v>
      </c>
      <c r="H55" s="495"/>
      <c r="I55" s="496"/>
      <c r="K55" s="146"/>
      <c r="L55" s="146"/>
      <c r="M55" s="146"/>
      <c r="N55" s="146"/>
      <c r="O55" s="146"/>
      <c r="P55" s="146"/>
      <c r="Q55" s="146"/>
      <c r="R55" s="146"/>
      <c r="S55" s="146"/>
      <c r="T55" s="146"/>
    </row>
    <row r="56" spans="1:20" ht="15" customHeight="1" x14ac:dyDescent="0.25">
      <c r="A56" s="494" t="s">
        <v>233</v>
      </c>
      <c r="B56" s="495"/>
      <c r="C56" s="495"/>
      <c r="D56" s="495">
        <v>4449740</v>
      </c>
      <c r="E56" s="495"/>
      <c r="F56" s="498"/>
      <c r="G56" s="493">
        <f t="shared" si="4"/>
        <v>4449740</v>
      </c>
      <c r="H56" s="495"/>
      <c r="I56" s="496"/>
      <c r="K56" s="146"/>
      <c r="L56" s="146"/>
      <c r="M56" s="146"/>
      <c r="N56" s="146"/>
      <c r="O56" s="146"/>
      <c r="P56" s="146"/>
      <c r="Q56" s="146"/>
      <c r="R56" s="146"/>
      <c r="S56" s="146"/>
      <c r="T56" s="146"/>
    </row>
    <row r="57" spans="1:20" ht="15" customHeight="1" x14ac:dyDescent="0.25">
      <c r="A57" s="494" t="s">
        <v>177</v>
      </c>
      <c r="B57" s="495"/>
      <c r="C57" s="495"/>
      <c r="D57" s="495"/>
      <c r="E57" s="495"/>
      <c r="F57" s="495"/>
      <c r="G57" s="493">
        <f t="shared" si="4"/>
        <v>0</v>
      </c>
      <c r="H57" s="495"/>
      <c r="I57" s="496"/>
      <c r="J57" s="10"/>
      <c r="K57" s="133"/>
      <c r="L57" s="133"/>
      <c r="M57" s="133"/>
      <c r="N57" s="133"/>
      <c r="O57" s="133"/>
      <c r="P57" s="133"/>
      <c r="Q57" s="133"/>
      <c r="R57" s="133"/>
      <c r="S57" s="133"/>
      <c r="T57" s="133"/>
    </row>
    <row r="58" spans="1:20" ht="15" customHeight="1" x14ac:dyDescent="0.25">
      <c r="A58" s="641" t="s">
        <v>189</v>
      </c>
      <c r="B58" s="495"/>
      <c r="C58" s="495"/>
      <c r="D58" s="495">
        <v>11910710</v>
      </c>
      <c r="E58" s="495">
        <v>26163000</v>
      </c>
      <c r="F58" s="495"/>
      <c r="G58" s="493">
        <f t="shared" si="4"/>
        <v>38073710</v>
      </c>
      <c r="H58" s="495"/>
      <c r="I58" s="496"/>
      <c r="J58" s="134"/>
      <c r="K58" s="146"/>
      <c r="L58" s="146"/>
      <c r="M58" s="146"/>
      <c r="N58" s="146"/>
      <c r="O58" s="146"/>
      <c r="P58" s="146"/>
      <c r="Q58" s="146"/>
      <c r="R58" s="146"/>
      <c r="S58" s="146"/>
      <c r="T58" s="146"/>
    </row>
    <row r="59" spans="1:20" ht="15" customHeight="1" x14ac:dyDescent="0.25">
      <c r="A59" s="641" t="s">
        <v>302</v>
      </c>
      <c r="B59" s="495">
        <v>6164906</v>
      </c>
      <c r="C59" s="495">
        <v>600000</v>
      </c>
      <c r="D59" s="495"/>
      <c r="E59" s="495"/>
      <c r="F59" s="495"/>
      <c r="G59" s="493">
        <f t="shared" si="4"/>
        <v>6764906</v>
      </c>
      <c r="H59" s="495"/>
      <c r="I59" s="496">
        <v>1</v>
      </c>
      <c r="J59" s="134"/>
      <c r="K59" s="146"/>
      <c r="L59" s="146"/>
      <c r="M59" s="146"/>
      <c r="N59" s="146"/>
      <c r="O59" s="146"/>
      <c r="P59" s="146"/>
      <c r="Q59" s="146"/>
      <c r="R59" s="146"/>
      <c r="S59" s="146"/>
      <c r="T59" s="146"/>
    </row>
    <row r="60" spans="1:20" ht="15" customHeight="1" x14ac:dyDescent="0.25">
      <c r="A60" s="641" t="s">
        <v>303</v>
      </c>
      <c r="B60" s="495"/>
      <c r="C60" s="495"/>
      <c r="D60" s="495">
        <v>700000</v>
      </c>
      <c r="E60" s="495"/>
      <c r="F60" s="495"/>
      <c r="G60" s="493">
        <f t="shared" si="4"/>
        <v>700000</v>
      </c>
      <c r="H60" s="495"/>
      <c r="I60" s="496"/>
      <c r="J60" s="134"/>
      <c r="K60" s="146"/>
      <c r="L60" s="146"/>
      <c r="M60" s="146"/>
      <c r="N60" s="146"/>
      <c r="O60" s="146"/>
      <c r="P60" s="146"/>
      <c r="Q60" s="146"/>
      <c r="R60" s="146"/>
      <c r="S60" s="146"/>
      <c r="T60" s="146"/>
    </row>
    <row r="61" spans="1:20" ht="15" customHeight="1" x14ac:dyDescent="0.25">
      <c r="A61" s="499" t="s">
        <v>7</v>
      </c>
      <c r="B61" s="500">
        <f>SUM(B46:B60)</f>
        <v>54685654</v>
      </c>
      <c r="C61" s="500">
        <f>SUM(C46:C60)</f>
        <v>5436811</v>
      </c>
      <c r="D61" s="500">
        <f>SUM(D46:D60)</f>
        <v>55592893</v>
      </c>
      <c r="E61" s="500">
        <f t="shared" ref="E61:H61" si="5">SUM(E45:E58)</f>
        <v>26163000</v>
      </c>
      <c r="F61" s="500">
        <f t="shared" si="5"/>
        <v>0</v>
      </c>
      <c r="G61" s="500">
        <f>SUM(G46:G60)</f>
        <v>141878358</v>
      </c>
      <c r="H61" s="500">
        <f t="shared" si="5"/>
        <v>6325305</v>
      </c>
      <c r="I61" s="501">
        <f>SUM(I46:I60)</f>
        <v>24.6</v>
      </c>
      <c r="K61" s="146"/>
      <c r="L61" s="146"/>
      <c r="M61" s="146"/>
      <c r="N61" s="146"/>
      <c r="O61" s="146"/>
      <c r="P61" s="146"/>
      <c r="Q61" s="146"/>
      <c r="R61" s="146"/>
      <c r="S61" s="146"/>
      <c r="T61" s="146"/>
    </row>
    <row r="62" spans="1:20" ht="15" customHeight="1" x14ac:dyDescent="0.25">
      <c r="A62" s="494"/>
      <c r="B62" s="495"/>
      <c r="C62" s="495"/>
      <c r="D62" s="495"/>
      <c r="E62" s="495"/>
      <c r="F62" s="495"/>
      <c r="G62" s="495"/>
      <c r="H62" s="495"/>
      <c r="I62" s="496"/>
      <c r="K62" s="146"/>
      <c r="L62" s="146"/>
      <c r="M62" s="146"/>
      <c r="N62" s="146"/>
      <c r="O62" s="146"/>
      <c r="P62" s="146"/>
      <c r="Q62" s="146"/>
      <c r="R62" s="146"/>
      <c r="S62" s="146"/>
      <c r="T62" s="146"/>
    </row>
    <row r="63" spans="1:20" ht="15" customHeight="1" x14ac:dyDescent="0.25">
      <c r="A63" s="502" t="s">
        <v>60</v>
      </c>
      <c r="B63" s="495"/>
      <c r="C63" s="495"/>
      <c r="D63" s="495"/>
      <c r="E63" s="495"/>
      <c r="F63" s="495"/>
      <c r="G63" s="495"/>
      <c r="H63" s="495"/>
      <c r="I63" s="496"/>
      <c r="K63" s="146"/>
      <c r="L63" s="146"/>
      <c r="M63" s="146"/>
      <c r="N63" s="146"/>
      <c r="O63" s="146"/>
      <c r="P63" s="146"/>
      <c r="Q63" s="146"/>
      <c r="R63" s="146"/>
      <c r="S63" s="146"/>
      <c r="T63" s="146"/>
    </row>
    <row r="64" spans="1:20" ht="15" customHeight="1" x14ac:dyDescent="0.25">
      <c r="A64" s="494" t="s">
        <v>260</v>
      </c>
      <c r="B64" s="503"/>
      <c r="C64" s="503"/>
      <c r="D64" s="503"/>
      <c r="E64" s="503"/>
      <c r="F64" s="495">
        <v>200000</v>
      </c>
      <c r="G64" s="495">
        <f>SUM(F64)</f>
        <v>200000</v>
      </c>
      <c r="H64" s="495"/>
      <c r="I64" s="496"/>
      <c r="K64" s="133"/>
      <c r="L64" s="133"/>
      <c r="M64" s="133"/>
      <c r="N64" s="133"/>
      <c r="O64" s="133"/>
      <c r="P64" s="133"/>
      <c r="Q64" s="133"/>
      <c r="R64" s="133"/>
      <c r="S64" s="133"/>
      <c r="T64" s="133"/>
    </row>
    <row r="65" spans="1:20" ht="15" customHeight="1" x14ac:dyDescent="0.25">
      <c r="A65" s="494" t="s">
        <v>261</v>
      </c>
      <c r="B65" s="495"/>
      <c r="C65" s="495"/>
      <c r="D65" s="495"/>
      <c r="E65" s="495"/>
      <c r="F65" s="495">
        <v>525000</v>
      </c>
      <c r="G65" s="495">
        <f t="shared" ref="G65:G70" si="6">SUM(F65)</f>
        <v>525000</v>
      </c>
      <c r="H65" s="495"/>
      <c r="I65" s="496"/>
      <c r="K65" s="133"/>
      <c r="L65" s="133"/>
      <c r="M65" s="133"/>
      <c r="N65" s="133"/>
      <c r="O65" s="133"/>
      <c r="P65" s="133"/>
      <c r="Q65" s="133"/>
      <c r="R65" s="133"/>
      <c r="S65" s="133"/>
      <c r="T65" s="133"/>
    </row>
    <row r="66" spans="1:20" ht="15" customHeight="1" x14ac:dyDescent="0.25">
      <c r="A66" s="494" t="s">
        <v>262</v>
      </c>
      <c r="B66" s="495"/>
      <c r="C66" s="495"/>
      <c r="D66" s="495"/>
      <c r="E66" s="495"/>
      <c r="F66" s="495">
        <v>20000</v>
      </c>
      <c r="G66" s="495">
        <f t="shared" si="6"/>
        <v>20000</v>
      </c>
      <c r="H66" s="495"/>
      <c r="I66" s="496"/>
      <c r="J66" s="133"/>
    </row>
    <row r="67" spans="1:20" ht="15" customHeight="1" x14ac:dyDescent="0.25">
      <c r="A67" s="494" t="s">
        <v>318</v>
      </c>
      <c r="B67" s="495"/>
      <c r="C67" s="495"/>
      <c r="D67" s="495"/>
      <c r="E67" s="495"/>
      <c r="F67" s="495">
        <v>20000</v>
      </c>
      <c r="G67" s="495">
        <f t="shared" si="6"/>
        <v>20000</v>
      </c>
      <c r="H67" s="495"/>
      <c r="I67" s="496"/>
      <c r="J67" s="132"/>
      <c r="K67" s="146"/>
      <c r="L67" s="146"/>
      <c r="M67" s="146"/>
      <c r="N67" s="146"/>
      <c r="O67" s="146"/>
      <c r="P67" s="146"/>
      <c r="Q67" s="146"/>
      <c r="R67" s="146"/>
      <c r="S67" s="146"/>
      <c r="T67" s="146"/>
    </row>
    <row r="68" spans="1:20" ht="15" customHeight="1" x14ac:dyDescent="0.25">
      <c r="A68" s="494" t="s">
        <v>321</v>
      </c>
      <c r="B68" s="495"/>
      <c r="C68" s="495"/>
      <c r="D68" s="495"/>
      <c r="E68" s="495"/>
      <c r="F68" s="495">
        <v>10000</v>
      </c>
      <c r="G68" s="495">
        <f t="shared" si="6"/>
        <v>10000</v>
      </c>
      <c r="H68" s="495"/>
      <c r="I68" s="496"/>
      <c r="J68" s="132"/>
      <c r="K68" s="146"/>
      <c r="L68" s="146"/>
      <c r="M68" s="146"/>
      <c r="N68" s="146"/>
      <c r="O68" s="146"/>
      <c r="P68" s="146"/>
      <c r="Q68" s="146"/>
      <c r="R68" s="146"/>
      <c r="S68" s="146"/>
      <c r="T68" s="146"/>
    </row>
    <row r="69" spans="1:20" ht="15" customHeight="1" x14ac:dyDescent="0.25">
      <c r="A69" s="494" t="s">
        <v>263</v>
      </c>
      <c r="B69" s="495"/>
      <c r="C69" s="495"/>
      <c r="D69" s="495"/>
      <c r="E69" s="495"/>
      <c r="F69" s="495">
        <v>15000</v>
      </c>
      <c r="G69" s="495">
        <f t="shared" si="6"/>
        <v>15000</v>
      </c>
      <c r="H69" s="495"/>
      <c r="I69" s="496"/>
      <c r="K69" s="146"/>
      <c r="L69" s="146"/>
      <c r="M69" s="146"/>
      <c r="N69" s="146"/>
      <c r="O69" s="146"/>
      <c r="P69" s="146"/>
      <c r="Q69" s="146"/>
      <c r="R69" s="146"/>
      <c r="S69" s="146"/>
      <c r="T69" s="146"/>
    </row>
    <row r="70" spans="1:20" ht="15" customHeight="1" x14ac:dyDescent="0.25">
      <c r="A70" s="494" t="s">
        <v>322</v>
      </c>
      <c r="B70" s="495"/>
      <c r="C70" s="495"/>
      <c r="D70" s="495"/>
      <c r="E70" s="495"/>
      <c r="F70" s="495">
        <v>30000</v>
      </c>
      <c r="G70" s="495">
        <f t="shared" si="6"/>
        <v>30000</v>
      </c>
      <c r="H70" s="495"/>
      <c r="I70" s="496"/>
      <c r="J70" s="8"/>
      <c r="K70" s="146"/>
      <c r="L70" s="146"/>
      <c r="M70" s="146"/>
      <c r="N70" s="146"/>
      <c r="O70" s="146"/>
      <c r="P70" s="146"/>
      <c r="Q70" s="146"/>
      <c r="R70" s="146"/>
      <c r="S70" s="146"/>
      <c r="T70" s="146"/>
    </row>
    <row r="71" spans="1:20" ht="15" customHeight="1" thickBot="1" x14ac:dyDescent="0.35">
      <c r="A71" s="504" t="s">
        <v>7</v>
      </c>
      <c r="B71" s="505">
        <f>SUM(B62:B64)</f>
        <v>0</v>
      </c>
      <c r="C71" s="505">
        <f>SUM(C62:C64)</f>
        <v>0</v>
      </c>
      <c r="D71" s="505">
        <f>SUM(D62:D64)</f>
        <v>0</v>
      </c>
      <c r="E71" s="505">
        <f>SUM(E62:E64)</f>
        <v>0</v>
      </c>
      <c r="F71" s="505">
        <f>SUM(F62:F70)</f>
        <v>820000</v>
      </c>
      <c r="G71" s="505">
        <f>SUM(G64:G70)</f>
        <v>820000</v>
      </c>
      <c r="H71" s="505">
        <f>SUM(H62:H64)</f>
        <v>0</v>
      </c>
      <c r="I71" s="506">
        <f>SUM(I62:I64)</f>
        <v>0</v>
      </c>
      <c r="J71" s="8"/>
    </row>
    <row r="72" spans="1:20" ht="15" customHeight="1" thickBot="1" x14ac:dyDescent="0.35">
      <c r="A72" s="507"/>
      <c r="B72" s="503"/>
      <c r="C72" s="503"/>
      <c r="D72" s="503"/>
      <c r="E72" s="503"/>
      <c r="F72" s="503"/>
      <c r="G72" s="503"/>
      <c r="H72" s="503"/>
      <c r="I72" s="508"/>
      <c r="J72" s="8"/>
    </row>
    <row r="73" spans="1:20" ht="15" customHeight="1" thickBot="1" x14ac:dyDescent="0.35">
      <c r="A73" s="509" t="s">
        <v>8</v>
      </c>
      <c r="B73" s="510">
        <f>SUM(B61:B72)</f>
        <v>54685654</v>
      </c>
      <c r="C73" s="510">
        <f t="shared" ref="C73:E73" si="7">SUM(C61:C72)</f>
        <v>5436811</v>
      </c>
      <c r="D73" s="510">
        <f t="shared" si="7"/>
        <v>55592893</v>
      </c>
      <c r="E73" s="510">
        <f t="shared" si="7"/>
        <v>26163000</v>
      </c>
      <c r="F73" s="510">
        <f>SUM(F61,F71)</f>
        <v>820000</v>
      </c>
      <c r="G73" s="510">
        <f t="shared" ref="G73:H73" si="8">SUM(G61:G72)</f>
        <v>143518358</v>
      </c>
      <c r="H73" s="510">
        <f t="shared" si="8"/>
        <v>6325305</v>
      </c>
      <c r="I73" s="643">
        <v>24.6</v>
      </c>
      <c r="J73" s="8"/>
    </row>
    <row r="74" spans="1:20" ht="15" customHeight="1" x14ac:dyDescent="0.25">
      <c r="A74" s="132"/>
      <c r="B74" s="132"/>
      <c r="C74" s="132"/>
      <c r="D74" s="132"/>
      <c r="E74" s="132"/>
      <c r="F74" s="132"/>
      <c r="G74" s="132"/>
      <c r="H74" s="132"/>
      <c r="I74" s="132"/>
      <c r="J74" s="8"/>
      <c r="K74" s="10"/>
      <c r="L74" s="10"/>
      <c r="M74" s="10"/>
      <c r="N74" s="10"/>
      <c r="O74" s="10"/>
      <c r="P74" s="10"/>
      <c r="Q74" s="10"/>
      <c r="R74" s="10"/>
    </row>
    <row r="75" spans="1:20" ht="15" customHeight="1" x14ac:dyDescent="0.25">
      <c r="A75" s="132"/>
      <c r="B75" s="132"/>
      <c r="C75" s="132"/>
      <c r="D75" s="132"/>
      <c r="E75" s="132"/>
      <c r="F75" s="132"/>
      <c r="G75" s="132"/>
      <c r="H75" s="132"/>
      <c r="I75" s="132"/>
      <c r="J75" s="8"/>
      <c r="K75" s="10"/>
      <c r="L75" s="10"/>
      <c r="M75" s="10"/>
      <c r="N75" s="10"/>
      <c r="O75" s="10"/>
      <c r="P75" s="10"/>
      <c r="Q75" s="10"/>
      <c r="R75" s="10"/>
    </row>
    <row r="76" spans="1:20" ht="15" customHeight="1" x14ac:dyDescent="0.25">
      <c r="A76" s="132"/>
      <c r="B76" s="132"/>
      <c r="C76" s="132"/>
      <c r="D76" s="132"/>
      <c r="E76" s="132"/>
      <c r="F76" s="132"/>
      <c r="G76" s="132"/>
      <c r="H76" s="132"/>
      <c r="I76" s="132"/>
      <c r="J76" s="8"/>
      <c r="K76" s="10"/>
      <c r="L76" s="10"/>
      <c r="M76" s="10"/>
      <c r="N76" s="10"/>
      <c r="O76" s="10"/>
      <c r="P76" s="10"/>
      <c r="Q76" s="10"/>
      <c r="R76" s="10"/>
    </row>
    <row r="77" spans="1:20" ht="15" customHeight="1" x14ac:dyDescent="0.25">
      <c r="A77" s="132"/>
      <c r="B77" s="132"/>
      <c r="C77" s="132"/>
      <c r="D77" s="132"/>
      <c r="E77" s="132"/>
      <c r="F77" s="132"/>
      <c r="G77" s="132"/>
      <c r="H77" s="132"/>
      <c r="I77" s="132"/>
      <c r="J77" s="8"/>
      <c r="K77" s="10"/>
      <c r="L77" s="10"/>
      <c r="M77" s="10"/>
      <c r="N77" s="10"/>
      <c r="O77" s="10"/>
      <c r="P77" s="10"/>
      <c r="Q77" s="10"/>
      <c r="R77" s="10"/>
    </row>
    <row r="78" spans="1:20" ht="15" customHeight="1" x14ac:dyDescent="0.25">
      <c r="A78" s="132"/>
      <c r="B78" s="132"/>
      <c r="C78" s="132"/>
      <c r="D78" s="132"/>
      <c r="E78" s="132"/>
      <c r="F78" s="132"/>
      <c r="G78" s="132"/>
      <c r="H78" s="132"/>
      <c r="I78" s="132"/>
      <c r="J78" s="8"/>
      <c r="K78" s="10"/>
      <c r="L78" s="10"/>
      <c r="M78" s="10"/>
      <c r="N78" s="10"/>
      <c r="O78" s="10"/>
      <c r="P78" s="10"/>
      <c r="Q78" s="10"/>
      <c r="R78" s="10"/>
    </row>
    <row r="79" spans="1:20" ht="15" customHeight="1" x14ac:dyDescent="0.25">
      <c r="A79" s="132"/>
      <c r="B79" s="132"/>
      <c r="C79" s="132"/>
      <c r="D79" s="132"/>
      <c r="E79" s="132"/>
      <c r="F79" s="132"/>
      <c r="G79" s="132"/>
      <c r="H79" s="132"/>
      <c r="I79" s="132"/>
      <c r="J79" s="8"/>
      <c r="K79" s="10"/>
      <c r="L79" s="10"/>
      <c r="M79" s="10"/>
      <c r="N79" s="10"/>
      <c r="O79" s="10"/>
      <c r="P79" s="10"/>
      <c r="Q79" s="10"/>
      <c r="R79" s="10"/>
    </row>
    <row r="80" spans="1:20" ht="15" customHeight="1" x14ac:dyDescent="0.25">
      <c r="A80" s="132"/>
      <c r="B80" s="132"/>
      <c r="C80" s="132"/>
      <c r="D80" s="132"/>
      <c r="E80" s="132"/>
      <c r="F80" s="132"/>
      <c r="G80" s="132"/>
      <c r="H80" s="132"/>
      <c r="I80" s="132"/>
      <c r="J80" s="8"/>
      <c r="K80" s="10"/>
      <c r="L80" s="10"/>
      <c r="M80" s="10"/>
      <c r="N80" s="10"/>
      <c r="O80" s="10"/>
      <c r="P80" s="10"/>
      <c r="Q80" s="10"/>
      <c r="R80" s="10"/>
    </row>
    <row r="81" spans="1:18" ht="15" customHeight="1" x14ac:dyDescent="0.25">
      <c r="A81" s="132"/>
      <c r="B81" s="132"/>
      <c r="C81" s="132"/>
      <c r="D81" s="132"/>
      <c r="E81" s="132"/>
      <c r="F81" s="132"/>
      <c r="G81" s="132"/>
      <c r="H81" s="132"/>
      <c r="I81" s="132"/>
      <c r="J81" s="8"/>
      <c r="K81" s="10"/>
      <c r="L81" s="10"/>
      <c r="M81" s="10"/>
      <c r="N81" s="10"/>
      <c r="O81" s="10"/>
      <c r="P81" s="10"/>
      <c r="Q81" s="10"/>
      <c r="R81" s="10"/>
    </row>
    <row r="82" spans="1:18" ht="15" customHeight="1" x14ac:dyDescent="0.25">
      <c r="A82" s="132"/>
      <c r="B82" s="132"/>
      <c r="C82" s="132"/>
      <c r="D82" s="132"/>
      <c r="E82" s="132"/>
      <c r="F82" s="132"/>
      <c r="G82" s="132"/>
      <c r="H82" s="132"/>
      <c r="I82" s="132"/>
      <c r="J82" s="8"/>
      <c r="K82" s="10"/>
      <c r="L82" s="10"/>
      <c r="M82" s="10"/>
      <c r="N82" s="10"/>
      <c r="O82" s="10"/>
      <c r="P82" s="10"/>
      <c r="Q82" s="10"/>
      <c r="R82" s="10"/>
    </row>
    <row r="83" spans="1:18" ht="15" customHeight="1" x14ac:dyDescent="0.25">
      <c r="A83" s="132"/>
      <c r="B83" s="132"/>
      <c r="C83" s="132"/>
      <c r="D83" s="132"/>
      <c r="E83" s="132"/>
      <c r="F83" s="132"/>
      <c r="G83" s="132"/>
      <c r="H83" s="132"/>
      <c r="I83" s="132"/>
      <c r="J83" s="8"/>
      <c r="K83" s="10"/>
      <c r="L83" s="10"/>
      <c r="M83" s="10"/>
      <c r="N83" s="10"/>
      <c r="O83" s="10"/>
      <c r="P83" s="10"/>
      <c r="Q83" s="10"/>
      <c r="R83" s="10"/>
    </row>
    <row r="84" spans="1:18" ht="15" customHeight="1" x14ac:dyDescent="0.25">
      <c r="A84" s="132"/>
      <c r="B84" s="132"/>
      <c r="C84" s="132"/>
      <c r="D84" s="132"/>
      <c r="E84" s="132"/>
      <c r="F84" s="132"/>
      <c r="G84" s="132"/>
      <c r="H84" s="132"/>
      <c r="I84" s="132"/>
      <c r="J84" s="8"/>
      <c r="K84" s="10"/>
      <c r="L84" s="10"/>
      <c r="M84" s="10"/>
      <c r="N84" s="10"/>
      <c r="O84" s="10"/>
      <c r="P84" s="10"/>
      <c r="Q84" s="10"/>
      <c r="R84" s="10"/>
    </row>
    <row r="85" spans="1:18" ht="15" customHeight="1" x14ac:dyDescent="0.25">
      <c r="A85" s="132"/>
      <c r="B85" s="132"/>
      <c r="C85" s="132"/>
      <c r="D85" s="132"/>
      <c r="E85" s="132"/>
      <c r="F85" s="132"/>
      <c r="G85" s="132"/>
      <c r="H85" s="132"/>
      <c r="I85" s="132"/>
      <c r="J85" s="8"/>
      <c r="K85" s="10"/>
      <c r="L85" s="10"/>
      <c r="M85" s="10"/>
      <c r="N85" s="10"/>
      <c r="O85" s="10"/>
      <c r="P85" s="10"/>
      <c r="Q85" s="10"/>
      <c r="R85" s="10"/>
    </row>
    <row r="86" spans="1:18" ht="15" customHeight="1" x14ac:dyDescent="0.25">
      <c r="A86" s="132"/>
      <c r="B86" s="132"/>
      <c r="C86" s="132"/>
      <c r="D86" s="132"/>
      <c r="E86" s="132"/>
      <c r="F86" s="132"/>
      <c r="G86" s="132"/>
      <c r="H86" s="132"/>
      <c r="I86" s="132"/>
      <c r="J86" s="8"/>
      <c r="K86" s="10"/>
      <c r="L86" s="10"/>
      <c r="M86" s="10"/>
      <c r="N86" s="10"/>
      <c r="O86" s="10"/>
      <c r="P86" s="10"/>
      <c r="Q86" s="10"/>
      <c r="R86" s="10"/>
    </row>
    <row r="87" spans="1:18" ht="15" customHeight="1" x14ac:dyDescent="0.25">
      <c r="A87" s="132"/>
      <c r="B87" s="132"/>
      <c r="C87" s="132"/>
      <c r="D87" s="132"/>
      <c r="E87" s="132"/>
      <c r="F87" s="132"/>
      <c r="G87" s="132"/>
      <c r="H87" s="132"/>
      <c r="I87" s="132"/>
      <c r="J87" s="8"/>
      <c r="K87" s="10"/>
      <c r="L87" s="10"/>
      <c r="M87" s="10"/>
      <c r="N87" s="10"/>
      <c r="O87" s="10"/>
      <c r="P87" s="10"/>
      <c r="Q87" s="10"/>
      <c r="R87" s="10"/>
    </row>
    <row r="88" spans="1:18" ht="15" customHeight="1" x14ac:dyDescent="0.25">
      <c r="A88" s="132"/>
      <c r="B88" s="132"/>
      <c r="C88" s="132"/>
      <c r="D88" s="132"/>
      <c r="E88" s="132"/>
      <c r="F88" s="132"/>
      <c r="G88" s="132"/>
      <c r="H88" s="132"/>
      <c r="I88" s="132"/>
      <c r="J88" s="8"/>
      <c r="K88" s="10"/>
      <c r="L88" s="10"/>
      <c r="M88" s="10"/>
      <c r="N88" s="10"/>
      <c r="O88" s="10"/>
      <c r="P88" s="10"/>
      <c r="Q88" s="10"/>
      <c r="R88" s="10"/>
    </row>
    <row r="89" spans="1:18" ht="15" customHeight="1" x14ac:dyDescent="0.25">
      <c r="A89" s="132"/>
      <c r="B89" s="132"/>
      <c r="C89" s="132"/>
      <c r="D89" s="132"/>
      <c r="E89" s="132"/>
      <c r="F89" s="132"/>
      <c r="G89" s="132"/>
      <c r="H89" s="132"/>
      <c r="I89" s="132"/>
      <c r="J89" s="8"/>
      <c r="K89" s="10"/>
      <c r="L89" s="10"/>
      <c r="M89" s="10"/>
      <c r="N89" s="10"/>
      <c r="O89" s="10"/>
      <c r="P89" s="10"/>
      <c r="Q89" s="10"/>
      <c r="R89" s="10"/>
    </row>
    <row r="90" spans="1:18" ht="15" customHeight="1" x14ac:dyDescent="0.25">
      <c r="A90" s="132"/>
      <c r="B90" s="132"/>
      <c r="C90" s="132"/>
      <c r="D90" s="132"/>
      <c r="E90" s="132"/>
      <c r="F90" s="132"/>
      <c r="G90" s="132"/>
      <c r="H90" s="132"/>
      <c r="I90" s="132"/>
      <c r="J90" s="8"/>
      <c r="K90" s="10"/>
      <c r="L90" s="10"/>
      <c r="M90" s="10"/>
      <c r="N90" s="10"/>
      <c r="O90" s="10"/>
      <c r="P90" s="10"/>
      <c r="Q90" s="10"/>
      <c r="R90" s="10"/>
    </row>
    <row r="91" spans="1:18" ht="15" customHeight="1" x14ac:dyDescent="0.25">
      <c r="A91" s="132"/>
      <c r="B91" s="132"/>
      <c r="C91" s="132"/>
      <c r="D91" s="132"/>
      <c r="E91" s="132"/>
      <c r="F91" s="132"/>
      <c r="G91" s="132"/>
      <c r="H91" s="132"/>
      <c r="I91" s="132"/>
      <c r="J91" s="8"/>
      <c r="K91" s="10"/>
      <c r="L91" s="10"/>
      <c r="M91" s="10"/>
      <c r="N91" s="10"/>
      <c r="O91" s="10"/>
      <c r="P91" s="10"/>
      <c r="Q91" s="10"/>
      <c r="R91" s="10"/>
    </row>
    <row r="92" spans="1:18" ht="15" customHeight="1" x14ac:dyDescent="0.25">
      <c r="A92" s="132"/>
      <c r="B92" s="132"/>
      <c r="C92" s="132"/>
      <c r="D92" s="132"/>
      <c r="E92" s="132"/>
      <c r="F92" s="132"/>
      <c r="G92" s="132"/>
      <c r="H92" s="132"/>
      <c r="I92" s="132"/>
      <c r="J92" s="8"/>
      <c r="K92" s="10"/>
      <c r="L92" s="10"/>
      <c r="M92" s="10"/>
      <c r="N92" s="10"/>
      <c r="O92" s="10"/>
      <c r="P92" s="10"/>
      <c r="Q92" s="10"/>
      <c r="R92" s="10"/>
    </row>
    <row r="93" spans="1:18" ht="15" customHeight="1" x14ac:dyDescent="0.25">
      <c r="A93" s="132"/>
      <c r="B93" s="132"/>
      <c r="C93" s="132"/>
      <c r="D93" s="132"/>
      <c r="E93" s="132"/>
      <c r="F93" s="132"/>
      <c r="G93" s="132"/>
      <c r="H93" s="132"/>
      <c r="I93" s="132"/>
      <c r="J93" s="8"/>
    </row>
    <row r="94" spans="1:18" ht="15" customHeight="1" x14ac:dyDescent="0.25">
      <c r="A94" s="527" t="s">
        <v>305</v>
      </c>
      <c r="B94" s="527"/>
      <c r="C94" s="527"/>
      <c r="D94" s="527"/>
      <c r="E94" s="527"/>
      <c r="F94" s="527"/>
      <c r="G94" s="527"/>
      <c r="H94" s="527"/>
      <c r="I94" s="527"/>
      <c r="J94" s="8"/>
    </row>
    <row r="95" spans="1:18" ht="15" customHeight="1" x14ac:dyDescent="0.25">
      <c r="A95" s="9"/>
      <c r="B95" s="9"/>
      <c r="C95" s="137"/>
      <c r="D95" s="9"/>
      <c r="E95" s="9"/>
      <c r="F95" s="9"/>
      <c r="G95" s="9"/>
      <c r="H95" s="9"/>
      <c r="I95" s="9"/>
      <c r="J95" s="8"/>
    </row>
    <row r="96" spans="1:18" ht="15" customHeight="1" thickBot="1" x14ac:dyDescent="0.3">
      <c r="A96" s="2"/>
      <c r="B96" s="9"/>
      <c r="C96" s="9"/>
      <c r="D96" s="9"/>
      <c r="E96" s="9"/>
      <c r="F96" s="9"/>
      <c r="G96" s="9"/>
      <c r="H96" s="528" t="s">
        <v>193</v>
      </c>
      <c r="I96" s="528"/>
      <c r="J96" s="8"/>
    </row>
    <row r="97" spans="1:10" ht="15" customHeight="1" thickBot="1" x14ac:dyDescent="0.3">
      <c r="A97" s="541" t="s">
        <v>0</v>
      </c>
      <c r="B97" s="532" t="s">
        <v>158</v>
      </c>
      <c r="C97" s="533"/>
      <c r="D97" s="533"/>
      <c r="E97" s="533"/>
      <c r="F97" s="533"/>
      <c r="G97" s="534"/>
      <c r="H97" s="535" t="s">
        <v>166</v>
      </c>
      <c r="I97" s="538" t="s">
        <v>160</v>
      </c>
      <c r="J97" s="8"/>
    </row>
    <row r="98" spans="1:10" ht="15" customHeight="1" x14ac:dyDescent="0.25">
      <c r="A98" s="542"/>
      <c r="B98" s="529" t="s">
        <v>161</v>
      </c>
      <c r="C98" s="529" t="s">
        <v>162</v>
      </c>
      <c r="D98" s="529" t="s">
        <v>1</v>
      </c>
      <c r="E98" s="529" t="s">
        <v>163</v>
      </c>
      <c r="F98" s="529" t="s">
        <v>164</v>
      </c>
      <c r="G98" s="529" t="s">
        <v>165</v>
      </c>
      <c r="H98" s="536"/>
      <c r="I98" s="539"/>
      <c r="J98" s="8"/>
    </row>
    <row r="99" spans="1:10" ht="15" customHeight="1" thickBot="1" x14ac:dyDescent="0.3">
      <c r="A99" s="543"/>
      <c r="B99" s="530"/>
      <c r="C99" s="530"/>
      <c r="D99" s="530"/>
      <c r="E99" s="530"/>
      <c r="F99" s="530"/>
      <c r="G99" s="530"/>
      <c r="H99" s="537"/>
      <c r="I99" s="540"/>
      <c r="J99" s="8"/>
    </row>
    <row r="100" spans="1:10" ht="15" customHeight="1" x14ac:dyDescent="0.25">
      <c r="A100" s="69" t="s">
        <v>59</v>
      </c>
      <c r="B100" s="70"/>
      <c r="C100" s="70"/>
      <c r="D100" s="70"/>
      <c r="E100" s="70"/>
      <c r="F100" s="70"/>
      <c r="G100" s="70"/>
      <c r="H100" s="70"/>
      <c r="I100" s="71"/>
      <c r="J100" s="8"/>
    </row>
    <row r="101" spans="1:10" ht="15" customHeight="1" x14ac:dyDescent="0.25">
      <c r="A101" s="252" t="s">
        <v>159</v>
      </c>
      <c r="B101" s="238">
        <v>12497150</v>
      </c>
      <c r="C101" s="238">
        <v>1746545</v>
      </c>
      <c r="D101" s="238">
        <v>1203439</v>
      </c>
      <c r="E101" s="238"/>
      <c r="F101" s="238"/>
      <c r="G101" s="238">
        <f>SUM(B101:F101)</f>
        <v>15447134</v>
      </c>
      <c r="H101" s="238">
        <v>2366400</v>
      </c>
      <c r="I101" s="71">
        <v>1</v>
      </c>
      <c r="J101" s="8"/>
    </row>
    <row r="102" spans="1:10" ht="15" customHeight="1" x14ac:dyDescent="0.25">
      <c r="A102" s="253" t="s">
        <v>182</v>
      </c>
      <c r="B102" s="240"/>
      <c r="C102" s="240"/>
      <c r="D102" s="240">
        <v>7429612</v>
      </c>
      <c r="E102" s="240"/>
      <c r="F102" s="240"/>
      <c r="G102" s="238">
        <f t="shared" ref="G102:G115" si="9">SUM(B102:F102)</f>
        <v>7429612</v>
      </c>
      <c r="H102" s="240"/>
      <c r="I102" s="57"/>
      <c r="J102" s="8"/>
    </row>
    <row r="103" spans="1:10" ht="15" customHeight="1" x14ac:dyDescent="0.25">
      <c r="A103" s="253" t="s">
        <v>234</v>
      </c>
      <c r="B103" s="240"/>
      <c r="C103" s="240"/>
      <c r="D103" s="240">
        <v>8542740</v>
      </c>
      <c r="E103" s="240"/>
      <c r="F103" s="240"/>
      <c r="G103" s="238">
        <f t="shared" si="9"/>
        <v>8542740</v>
      </c>
      <c r="H103" s="240"/>
      <c r="I103" s="57"/>
      <c r="J103" s="8"/>
    </row>
    <row r="104" spans="1:10" ht="15" customHeight="1" x14ac:dyDescent="0.25">
      <c r="A104" s="253" t="s">
        <v>61</v>
      </c>
      <c r="B104" s="240">
        <v>20847575</v>
      </c>
      <c r="C104" s="240">
        <v>1402471</v>
      </c>
      <c r="D104" s="240">
        <v>2205614</v>
      </c>
      <c r="E104" s="240"/>
      <c r="F104" s="240"/>
      <c r="G104" s="238">
        <f t="shared" si="9"/>
        <v>24455660</v>
      </c>
      <c r="H104" s="240"/>
      <c r="I104" s="57">
        <v>19</v>
      </c>
      <c r="J104" s="8"/>
    </row>
    <row r="105" spans="1:10" ht="15" customHeight="1" x14ac:dyDescent="0.25">
      <c r="A105" s="253" t="s">
        <v>3</v>
      </c>
      <c r="B105" s="240">
        <v>10061709</v>
      </c>
      <c r="C105" s="240">
        <v>1310659</v>
      </c>
      <c r="D105" s="240">
        <v>9030697</v>
      </c>
      <c r="E105" s="240"/>
      <c r="F105" s="240"/>
      <c r="G105" s="238">
        <f t="shared" si="9"/>
        <v>20403065</v>
      </c>
      <c r="H105" s="240">
        <v>34212</v>
      </c>
      <c r="I105" s="264">
        <v>3</v>
      </c>
      <c r="J105" s="8"/>
    </row>
    <row r="106" spans="1:10" ht="15" customHeight="1" x14ac:dyDescent="0.25">
      <c r="A106" s="253" t="s">
        <v>4</v>
      </c>
      <c r="B106" s="240"/>
      <c r="C106" s="240"/>
      <c r="D106" s="240">
        <v>2301356</v>
      </c>
      <c r="E106" s="240"/>
      <c r="F106" s="240"/>
      <c r="G106" s="238">
        <f t="shared" si="9"/>
        <v>2301356</v>
      </c>
      <c r="H106" s="240"/>
      <c r="I106" s="57"/>
      <c r="J106" s="8"/>
    </row>
    <row r="107" spans="1:10" ht="15" customHeight="1" x14ac:dyDescent="0.25">
      <c r="A107" s="253" t="s">
        <v>5</v>
      </c>
      <c r="B107" s="240"/>
      <c r="C107" s="240"/>
      <c r="D107" s="240">
        <v>30684</v>
      </c>
      <c r="E107" s="240"/>
      <c r="F107" s="240"/>
      <c r="G107" s="238">
        <f t="shared" si="9"/>
        <v>30684</v>
      </c>
      <c r="H107" s="240"/>
      <c r="I107" s="57"/>
      <c r="J107" s="8"/>
    </row>
    <row r="108" spans="1:10" ht="15" customHeight="1" x14ac:dyDescent="0.25">
      <c r="A108" s="253" t="s">
        <v>6</v>
      </c>
      <c r="B108" s="240"/>
      <c r="C108" s="240"/>
      <c r="D108" s="240">
        <v>2638686</v>
      </c>
      <c r="E108" s="240"/>
      <c r="F108" s="240"/>
      <c r="G108" s="238">
        <f t="shared" si="9"/>
        <v>2638686</v>
      </c>
      <c r="H108" s="240"/>
      <c r="I108" s="57"/>
      <c r="J108" s="8"/>
    </row>
    <row r="109" spans="1:10" ht="15" customHeight="1" x14ac:dyDescent="0.25">
      <c r="A109" s="253" t="s">
        <v>295</v>
      </c>
      <c r="B109" s="240"/>
      <c r="C109" s="240"/>
      <c r="D109" s="240">
        <v>90000</v>
      </c>
      <c r="E109" s="240"/>
      <c r="F109" s="240"/>
      <c r="G109" s="238">
        <f t="shared" si="9"/>
        <v>90000</v>
      </c>
      <c r="H109" s="240"/>
      <c r="I109" s="57"/>
      <c r="J109" s="8"/>
    </row>
    <row r="110" spans="1:10" ht="15" customHeight="1" x14ac:dyDescent="0.25">
      <c r="A110" s="253" t="s">
        <v>296</v>
      </c>
      <c r="B110" s="240"/>
      <c r="C110" s="240"/>
      <c r="D110" s="240">
        <v>406903</v>
      </c>
      <c r="E110" s="240"/>
      <c r="F110" s="240"/>
      <c r="G110" s="238">
        <f t="shared" si="9"/>
        <v>406903</v>
      </c>
      <c r="H110" s="240"/>
      <c r="I110" s="57"/>
      <c r="J110" s="8"/>
    </row>
    <row r="111" spans="1:10" ht="15" customHeight="1" x14ac:dyDescent="0.25">
      <c r="A111" s="253" t="s">
        <v>297</v>
      </c>
      <c r="B111" s="240"/>
      <c r="C111" s="240"/>
      <c r="D111" s="240">
        <v>4755</v>
      </c>
      <c r="E111" s="240"/>
      <c r="F111" s="240"/>
      <c r="G111" s="238">
        <f t="shared" si="9"/>
        <v>4755</v>
      </c>
      <c r="H111" s="240"/>
      <c r="I111" s="57"/>
      <c r="J111" s="8"/>
    </row>
    <row r="112" spans="1:10" ht="15" customHeight="1" x14ac:dyDescent="0.25">
      <c r="A112" s="253" t="s">
        <v>233</v>
      </c>
      <c r="B112" s="240"/>
      <c r="C112" s="240"/>
      <c r="D112" s="240">
        <v>2774799</v>
      </c>
      <c r="E112" s="240"/>
      <c r="F112" s="239"/>
      <c r="G112" s="238">
        <f t="shared" si="9"/>
        <v>2774799</v>
      </c>
      <c r="H112" s="240"/>
      <c r="I112" s="57"/>
      <c r="J112" s="8"/>
    </row>
    <row r="113" spans="1:10" ht="15" customHeight="1" x14ac:dyDescent="0.25">
      <c r="A113" s="253" t="s">
        <v>298</v>
      </c>
      <c r="B113" s="240">
        <v>2572000</v>
      </c>
      <c r="C113" s="240">
        <v>349360</v>
      </c>
      <c r="D113" s="240">
        <v>751264</v>
      </c>
      <c r="E113" s="240"/>
      <c r="F113" s="239"/>
      <c r="G113" s="238">
        <f t="shared" si="9"/>
        <v>3672624</v>
      </c>
      <c r="H113" s="240"/>
      <c r="I113" s="57">
        <v>1</v>
      </c>
      <c r="J113" s="8"/>
    </row>
    <row r="114" spans="1:10" ht="15" customHeight="1" x14ac:dyDescent="0.25">
      <c r="A114" s="253" t="s">
        <v>177</v>
      </c>
      <c r="B114" s="240"/>
      <c r="C114" s="240"/>
      <c r="D114" s="240"/>
      <c r="E114" s="240"/>
      <c r="F114" s="240"/>
      <c r="G114" s="238">
        <f t="shared" si="9"/>
        <v>0</v>
      </c>
      <c r="H114" s="240"/>
      <c r="I114" s="57"/>
      <c r="J114" s="8"/>
    </row>
    <row r="115" spans="1:10" ht="15" customHeight="1" x14ac:dyDescent="0.25">
      <c r="A115" s="254" t="s">
        <v>189</v>
      </c>
      <c r="B115" s="240"/>
      <c r="C115" s="240"/>
      <c r="D115" s="240">
        <v>7503777</v>
      </c>
      <c r="E115" s="240">
        <v>11271210</v>
      </c>
      <c r="F115" s="240"/>
      <c r="G115" s="238">
        <f t="shared" si="9"/>
        <v>18774987</v>
      </c>
      <c r="H115" s="240"/>
      <c r="I115" s="57"/>
      <c r="J115" s="8"/>
    </row>
    <row r="116" spans="1:10" ht="15" customHeight="1" x14ac:dyDescent="0.25">
      <c r="A116" s="255" t="s">
        <v>7</v>
      </c>
      <c r="B116" s="241">
        <f>SUM(B101:B115)</f>
        <v>45978434</v>
      </c>
      <c r="C116" s="241">
        <f t="shared" ref="C116:F116" si="10">SUM(C101:C115)</f>
        <v>4809035</v>
      </c>
      <c r="D116" s="241">
        <f t="shared" si="10"/>
        <v>44914326</v>
      </c>
      <c r="E116" s="241">
        <f t="shared" si="10"/>
        <v>11271210</v>
      </c>
      <c r="F116" s="241">
        <f t="shared" si="10"/>
        <v>0</v>
      </c>
      <c r="G116" s="241">
        <f>SUM(G100:G115)</f>
        <v>106973005</v>
      </c>
      <c r="H116" s="241">
        <f>SUM(H100:H115)</f>
        <v>2400612</v>
      </c>
      <c r="I116" s="265">
        <f>SUM(I100:I115)</f>
        <v>24</v>
      </c>
      <c r="J116" s="8"/>
    </row>
    <row r="117" spans="1:10" ht="15" customHeight="1" x14ac:dyDescent="0.25">
      <c r="A117" s="253"/>
      <c r="B117" s="240"/>
      <c r="C117" s="240"/>
      <c r="D117" s="240"/>
      <c r="E117" s="240"/>
      <c r="F117" s="240"/>
      <c r="G117" s="240"/>
      <c r="H117" s="240"/>
      <c r="I117" s="57"/>
      <c r="J117" s="8"/>
    </row>
    <row r="118" spans="1:10" ht="15.75" customHeight="1" x14ac:dyDescent="0.25">
      <c r="A118" s="256" t="s">
        <v>60</v>
      </c>
      <c r="B118" s="240"/>
      <c r="C118" s="240"/>
      <c r="D118" s="240"/>
      <c r="E118" s="240"/>
      <c r="F118" s="240"/>
      <c r="G118" s="240"/>
      <c r="H118" s="240"/>
      <c r="I118" s="57"/>
      <c r="J118" s="8"/>
    </row>
    <row r="119" spans="1:10" ht="15.75" customHeight="1" x14ac:dyDescent="0.25">
      <c r="A119" s="644" t="s">
        <v>323</v>
      </c>
      <c r="B119" s="240"/>
      <c r="C119" s="240"/>
      <c r="D119" s="240"/>
      <c r="E119" s="240"/>
      <c r="F119" s="240">
        <v>10000</v>
      </c>
      <c r="G119" s="240">
        <f>SUM(F119)</f>
        <v>10000</v>
      </c>
      <c r="H119" s="240"/>
      <c r="I119" s="57"/>
      <c r="J119" s="8"/>
    </row>
    <row r="120" spans="1:10" ht="15.75" customHeight="1" x14ac:dyDescent="0.25">
      <c r="A120" s="644" t="s">
        <v>324</v>
      </c>
      <c r="B120" s="240"/>
      <c r="C120" s="240"/>
      <c r="D120" s="240"/>
      <c r="E120" s="240"/>
      <c r="F120" s="240">
        <v>10000</v>
      </c>
      <c r="G120" s="240">
        <f t="shared" ref="G120:G127" si="11">SUM(F120)</f>
        <v>10000</v>
      </c>
      <c r="H120" s="240"/>
      <c r="I120" s="57"/>
      <c r="J120" s="8"/>
    </row>
    <row r="121" spans="1:10" ht="15" customHeight="1" x14ac:dyDescent="0.25">
      <c r="A121" s="253" t="s">
        <v>260</v>
      </c>
      <c r="B121" s="240"/>
      <c r="C121" s="240"/>
      <c r="D121" s="240"/>
      <c r="E121" s="240"/>
      <c r="F121" s="240">
        <v>200000</v>
      </c>
      <c r="G121" s="240">
        <f t="shared" si="11"/>
        <v>200000</v>
      </c>
      <c r="H121" s="240"/>
      <c r="I121" s="57"/>
      <c r="J121" s="24"/>
    </row>
    <row r="122" spans="1:10" ht="15" customHeight="1" x14ac:dyDescent="0.25">
      <c r="A122" s="253" t="s">
        <v>261</v>
      </c>
      <c r="B122" s="240"/>
      <c r="C122" s="240"/>
      <c r="D122" s="240"/>
      <c r="E122" s="240"/>
      <c r="F122" s="240">
        <v>550000</v>
      </c>
      <c r="G122" s="240">
        <f t="shared" si="11"/>
        <v>550000</v>
      </c>
      <c r="H122" s="240"/>
      <c r="I122" s="57"/>
      <c r="J122" s="24"/>
    </row>
    <row r="123" spans="1:10" ht="15" customHeight="1" x14ac:dyDescent="0.25">
      <c r="A123" s="253" t="s">
        <v>262</v>
      </c>
      <c r="B123" s="240"/>
      <c r="C123" s="240"/>
      <c r="D123" s="240"/>
      <c r="E123" s="240"/>
      <c r="F123" s="240">
        <v>20000</v>
      </c>
      <c r="G123" s="240">
        <f t="shared" si="11"/>
        <v>20000</v>
      </c>
      <c r="H123" s="240"/>
      <c r="I123" s="57"/>
      <c r="J123" s="24"/>
    </row>
    <row r="124" spans="1:10" ht="17.25" customHeight="1" x14ac:dyDescent="0.25">
      <c r="A124" s="253" t="s">
        <v>318</v>
      </c>
      <c r="B124" s="240"/>
      <c r="C124" s="240"/>
      <c r="D124" s="240"/>
      <c r="E124" s="240"/>
      <c r="F124" s="240">
        <v>20000</v>
      </c>
      <c r="G124" s="240">
        <f t="shared" si="11"/>
        <v>20000</v>
      </c>
      <c r="H124" s="240"/>
      <c r="I124" s="57"/>
      <c r="J124" s="24"/>
    </row>
    <row r="125" spans="1:10" ht="15" customHeight="1" x14ac:dyDescent="0.25">
      <c r="A125" s="253" t="s">
        <v>319</v>
      </c>
      <c r="B125" s="240"/>
      <c r="C125" s="240"/>
      <c r="D125" s="240"/>
      <c r="E125" s="240"/>
      <c r="F125" s="240">
        <v>10000</v>
      </c>
      <c r="G125" s="240">
        <f t="shared" si="11"/>
        <v>10000</v>
      </c>
      <c r="H125" s="240"/>
      <c r="I125" s="57"/>
      <c r="J125" s="24"/>
    </row>
    <row r="126" spans="1:10" ht="15" customHeight="1" x14ac:dyDescent="0.25">
      <c r="A126" s="253" t="s">
        <v>263</v>
      </c>
      <c r="B126" s="240"/>
      <c r="C126" s="240"/>
      <c r="D126" s="240"/>
      <c r="E126" s="240"/>
      <c r="F126" s="240"/>
      <c r="G126" s="240">
        <f t="shared" si="11"/>
        <v>0</v>
      </c>
      <c r="H126" s="240"/>
      <c r="I126" s="57"/>
      <c r="J126" s="24"/>
    </row>
    <row r="127" spans="1:10" ht="13.5" customHeight="1" x14ac:dyDescent="0.25">
      <c r="A127" s="253" t="s">
        <v>320</v>
      </c>
      <c r="B127" s="240"/>
      <c r="C127" s="240"/>
      <c r="D127" s="240"/>
      <c r="E127" s="240"/>
      <c r="F127" s="240"/>
      <c r="G127" s="240">
        <f t="shared" si="11"/>
        <v>0</v>
      </c>
      <c r="H127" s="240"/>
      <c r="I127" s="57"/>
      <c r="J127" s="24"/>
    </row>
    <row r="128" spans="1:10" ht="13.5" customHeight="1" thickBot="1" x14ac:dyDescent="0.35">
      <c r="A128" s="249" t="s">
        <v>7</v>
      </c>
      <c r="B128" s="250">
        <f>SUM(B117:B121)</f>
        <v>0</v>
      </c>
      <c r="C128" s="250">
        <f>SUM(C117:C121)</f>
        <v>0</v>
      </c>
      <c r="D128" s="250">
        <f>SUM(D117:D121)</f>
        <v>0</v>
      </c>
      <c r="E128" s="250">
        <f>SUM(E117:E121)</f>
        <v>0</v>
      </c>
      <c r="F128" s="250">
        <f>SUM(F117:F127)</f>
        <v>820000</v>
      </c>
      <c r="G128" s="250">
        <f>SUM(G119:G127)</f>
        <v>820000</v>
      </c>
      <c r="H128" s="250">
        <f>SUM(H117:H121)</f>
        <v>0</v>
      </c>
      <c r="I128" s="251">
        <f>SUM(I117:I121)</f>
        <v>0</v>
      </c>
      <c r="J128" s="24"/>
    </row>
    <row r="129" spans="1:10" ht="13.5" customHeight="1" thickBot="1" x14ac:dyDescent="0.35">
      <c r="A129" s="16"/>
      <c r="B129" s="242"/>
      <c r="C129" s="242"/>
      <c r="D129" s="242"/>
      <c r="E129" s="242"/>
      <c r="F129" s="242"/>
      <c r="G129" s="242"/>
      <c r="H129" s="242"/>
      <c r="I129" s="36"/>
      <c r="J129" s="24"/>
    </row>
    <row r="130" spans="1:10" ht="13.5" customHeight="1" thickBot="1" x14ac:dyDescent="0.35">
      <c r="A130" s="11" t="s">
        <v>8</v>
      </c>
      <c r="B130" s="243">
        <f>SUM(B116:B129)</f>
        <v>45978434</v>
      </c>
      <c r="C130" s="243">
        <f t="shared" ref="C130:E130" si="12">SUM(C116:C129)</f>
        <v>4809035</v>
      </c>
      <c r="D130" s="243">
        <f t="shared" si="12"/>
        <v>44914326</v>
      </c>
      <c r="E130" s="243">
        <f t="shared" si="12"/>
        <v>11271210</v>
      </c>
      <c r="F130" s="243">
        <f>SUM(F116,F128)</f>
        <v>820000</v>
      </c>
      <c r="G130" s="243">
        <f t="shared" ref="G130:H130" si="13">SUM(G116:G129)</f>
        <v>108613005</v>
      </c>
      <c r="H130" s="243">
        <f t="shared" si="13"/>
        <v>2400612</v>
      </c>
      <c r="I130" s="37">
        <v>24</v>
      </c>
      <c r="J130" s="24"/>
    </row>
    <row r="131" spans="1:10" ht="13.5" customHeight="1" x14ac:dyDescent="0.3">
      <c r="A131" s="129"/>
      <c r="B131" s="118"/>
      <c r="C131" s="118"/>
      <c r="D131" s="118"/>
      <c r="E131" s="118"/>
      <c r="F131" s="118"/>
      <c r="G131" s="118"/>
      <c r="H131" s="118"/>
      <c r="I131" s="118"/>
      <c r="J131" s="8"/>
    </row>
    <row r="132" spans="1:10" ht="13.5" customHeight="1" x14ac:dyDescent="0.3">
      <c r="A132" s="15"/>
      <c r="B132" s="132"/>
      <c r="C132" s="9"/>
      <c r="D132" s="135"/>
      <c r="E132" s="135"/>
      <c r="F132" s="132"/>
      <c r="G132" s="132"/>
      <c r="H132" s="132"/>
      <c r="I132" s="132"/>
      <c r="J132" s="24"/>
    </row>
    <row r="133" spans="1:10" ht="13.5" customHeight="1" x14ac:dyDescent="0.3">
      <c r="A133" s="129"/>
      <c r="B133" s="136"/>
      <c r="C133" s="137"/>
      <c r="D133" s="136"/>
      <c r="E133" s="136"/>
      <c r="F133" s="136"/>
      <c r="G133" s="136"/>
      <c r="H133" s="136"/>
      <c r="I133" s="136"/>
      <c r="J133" s="24"/>
    </row>
    <row r="134" spans="1:10" ht="14.25" customHeight="1" x14ac:dyDescent="0.3">
      <c r="A134" s="129"/>
      <c r="B134" s="136"/>
      <c r="C134" s="136"/>
      <c r="D134" s="136"/>
      <c r="E134" s="136"/>
      <c r="F134" s="136"/>
      <c r="G134" s="136"/>
      <c r="H134" s="136"/>
      <c r="I134" s="136"/>
      <c r="J134" s="24"/>
    </row>
    <row r="135" spans="1:10" ht="15.75" customHeight="1" x14ac:dyDescent="0.3">
      <c r="A135" s="129"/>
      <c r="B135" s="136"/>
      <c r="C135" s="136"/>
      <c r="D135" s="136"/>
      <c r="E135" s="136"/>
      <c r="F135" s="136"/>
      <c r="G135" s="136"/>
      <c r="H135" s="136"/>
      <c r="I135" s="136"/>
      <c r="J135" s="24"/>
    </row>
    <row r="136" spans="1:10" ht="15" customHeight="1" x14ac:dyDescent="0.25">
      <c r="A136" s="132"/>
      <c r="B136" s="136"/>
      <c r="C136" s="136"/>
      <c r="D136" s="136"/>
      <c r="E136" s="136"/>
      <c r="F136" s="136"/>
      <c r="G136" s="136"/>
      <c r="H136" s="136"/>
      <c r="I136" s="136"/>
      <c r="J136" s="24"/>
    </row>
    <row r="137" spans="1:10" ht="15" customHeight="1" x14ac:dyDescent="0.25">
      <c r="A137" s="132"/>
      <c r="B137" s="136"/>
      <c r="C137" s="136"/>
      <c r="D137" s="136"/>
      <c r="E137" s="136"/>
      <c r="F137" s="136"/>
      <c r="G137" s="136"/>
      <c r="H137" s="136"/>
      <c r="I137" s="136"/>
      <c r="J137" s="8"/>
    </row>
    <row r="138" spans="1:10" ht="15" customHeight="1" x14ac:dyDescent="0.25">
      <c r="A138" s="132"/>
      <c r="B138" s="132"/>
      <c r="C138" s="132"/>
      <c r="D138" s="132"/>
      <c r="E138" s="132"/>
      <c r="F138" s="132"/>
      <c r="G138" s="132"/>
      <c r="H138" s="132"/>
      <c r="I138" s="132"/>
    </row>
    <row r="139" spans="1:10" ht="15" customHeight="1" x14ac:dyDescent="0.25">
      <c r="A139" s="132"/>
      <c r="B139" s="132"/>
      <c r="C139" s="132"/>
      <c r="D139" s="132"/>
      <c r="E139" s="132"/>
      <c r="F139" s="132"/>
      <c r="G139" s="132"/>
      <c r="H139" s="132"/>
      <c r="I139" s="132"/>
    </row>
    <row r="140" spans="1:10" ht="15" customHeight="1" x14ac:dyDescent="0.25">
      <c r="A140" s="138"/>
      <c r="B140" s="8"/>
      <c r="C140" s="8"/>
      <c r="D140" s="8"/>
      <c r="E140" s="132"/>
      <c r="F140" s="132"/>
      <c r="G140" s="8"/>
      <c r="H140" s="132"/>
      <c r="I140" s="132"/>
    </row>
    <row r="141" spans="1:10" ht="15" customHeight="1" x14ac:dyDescent="0.25">
      <c r="A141" s="132"/>
      <c r="B141" s="132"/>
      <c r="C141" s="132"/>
      <c r="D141" s="132"/>
      <c r="E141" s="132"/>
      <c r="F141" s="132"/>
      <c r="G141" s="132"/>
      <c r="H141" s="132"/>
      <c r="I141" s="132"/>
    </row>
    <row r="142" spans="1:10" ht="15" customHeight="1" x14ac:dyDescent="0.25">
      <c r="A142" s="138"/>
      <c r="B142" s="8"/>
      <c r="C142" s="8"/>
      <c r="D142" s="8"/>
      <c r="E142" s="132"/>
      <c r="F142" s="132"/>
      <c r="G142" s="8"/>
      <c r="H142" s="132"/>
      <c r="I142" s="132"/>
    </row>
    <row r="143" spans="1:10" ht="15" customHeight="1" x14ac:dyDescent="0.25">
      <c r="A143" s="132"/>
      <c r="B143" s="132"/>
      <c r="C143" s="132"/>
      <c r="D143" s="132"/>
      <c r="E143" s="132"/>
      <c r="F143" s="132"/>
      <c r="G143" s="132"/>
      <c r="H143" s="132"/>
      <c r="I143" s="132"/>
    </row>
    <row r="144" spans="1:10" ht="15" customHeight="1" x14ac:dyDescent="0.25">
      <c r="A144" s="132"/>
      <c r="B144" s="132"/>
      <c r="C144" s="132"/>
      <c r="D144" s="132"/>
      <c r="E144" s="132"/>
      <c r="F144" s="132"/>
      <c r="G144" s="132"/>
      <c r="H144" s="132"/>
      <c r="I144" s="132"/>
    </row>
    <row r="145" spans="1:9" ht="15" customHeight="1" x14ac:dyDescent="0.25">
      <c r="A145" s="132"/>
      <c r="B145" s="132"/>
      <c r="C145" s="132"/>
      <c r="D145" s="132"/>
      <c r="E145" s="132"/>
      <c r="F145" s="132"/>
      <c r="G145" s="132"/>
      <c r="H145" s="132"/>
      <c r="I145" s="132"/>
    </row>
    <row r="146" spans="1:9" ht="15" customHeight="1" x14ac:dyDescent="0.25">
      <c r="A146" s="132"/>
      <c r="B146" s="132"/>
      <c r="C146" s="132"/>
      <c r="D146" s="132"/>
      <c r="E146" s="132"/>
      <c r="F146" s="132"/>
      <c r="G146" s="132"/>
      <c r="H146" s="132"/>
      <c r="I146" s="132"/>
    </row>
    <row r="147" spans="1:9" ht="15" customHeight="1" x14ac:dyDescent="0.25">
      <c r="A147" s="132"/>
      <c r="B147" s="132"/>
      <c r="C147" s="132"/>
      <c r="D147" s="132"/>
      <c r="E147" s="132"/>
      <c r="F147" s="132"/>
      <c r="G147" s="132"/>
      <c r="H147" s="132"/>
      <c r="I147" s="132"/>
    </row>
    <row r="148" spans="1:9" ht="15" customHeight="1" x14ac:dyDescent="0.25">
      <c r="A148" s="132"/>
      <c r="B148" s="132"/>
      <c r="C148" s="132"/>
      <c r="D148" s="132"/>
      <c r="E148" s="132"/>
      <c r="F148" s="132"/>
      <c r="G148" s="132"/>
      <c r="H148" s="132"/>
      <c r="I148" s="132"/>
    </row>
    <row r="149" spans="1:9" ht="15" customHeight="1" x14ac:dyDescent="0.25">
      <c r="A149" s="132"/>
      <c r="B149" s="132"/>
      <c r="C149" s="132"/>
      <c r="D149" s="132"/>
      <c r="E149" s="132"/>
      <c r="F149" s="132"/>
      <c r="G149" s="132"/>
      <c r="H149" s="132"/>
      <c r="I149" s="132"/>
    </row>
    <row r="150" spans="1:9" ht="15" customHeight="1" x14ac:dyDescent="0.25">
      <c r="A150" s="132"/>
      <c r="B150" s="132"/>
      <c r="C150" s="132"/>
      <c r="D150" s="132"/>
      <c r="E150" s="132"/>
      <c r="F150" s="132"/>
      <c r="G150" s="132"/>
      <c r="H150" s="132"/>
      <c r="I150" s="132"/>
    </row>
    <row r="151" spans="1:9" ht="15" customHeight="1" x14ac:dyDescent="0.25">
      <c r="A151" s="132"/>
      <c r="B151" s="132"/>
      <c r="C151" s="132"/>
      <c r="D151" s="132"/>
      <c r="E151" s="132"/>
      <c r="F151" s="132"/>
      <c r="G151" s="132"/>
      <c r="H151" s="132"/>
      <c r="I151" s="132"/>
    </row>
    <row r="152" spans="1:9" ht="15" customHeight="1" x14ac:dyDescent="0.25">
      <c r="A152" s="132"/>
      <c r="B152" s="132"/>
      <c r="C152" s="132"/>
      <c r="D152" s="132"/>
      <c r="E152" s="132"/>
      <c r="F152" s="132"/>
      <c r="G152" s="132"/>
      <c r="H152" s="132"/>
      <c r="I152" s="132"/>
    </row>
    <row r="153" spans="1:9" ht="15" customHeight="1" x14ac:dyDescent="0.25">
      <c r="A153" s="132"/>
      <c r="B153" s="132"/>
      <c r="C153" s="132"/>
      <c r="D153" s="132"/>
      <c r="E153" s="132"/>
      <c r="F153" s="132"/>
      <c r="G153" s="132"/>
      <c r="H153" s="132"/>
      <c r="I153" s="132"/>
    </row>
    <row r="154" spans="1:9" ht="15" customHeight="1" x14ac:dyDescent="0.25">
      <c r="A154" s="132"/>
      <c r="B154" s="132"/>
      <c r="C154" s="132"/>
      <c r="D154" s="132"/>
      <c r="E154" s="132"/>
      <c r="F154" s="132"/>
      <c r="G154" s="132"/>
      <c r="H154" s="132"/>
      <c r="I154" s="132"/>
    </row>
    <row r="155" spans="1:9" ht="15" customHeight="1" x14ac:dyDescent="0.25">
      <c r="A155" s="132"/>
      <c r="B155" s="132"/>
      <c r="C155" s="132"/>
      <c r="D155" s="132"/>
      <c r="E155" s="132"/>
      <c r="F155" s="132"/>
      <c r="G155" s="132"/>
      <c r="H155" s="132"/>
      <c r="I155" s="132"/>
    </row>
    <row r="156" spans="1:9" ht="15" customHeight="1" x14ac:dyDescent="0.25">
      <c r="A156" s="132"/>
      <c r="B156" s="132"/>
      <c r="C156" s="132"/>
      <c r="D156" s="132"/>
      <c r="E156" s="132"/>
      <c r="F156" s="8"/>
      <c r="G156" s="132"/>
      <c r="H156" s="132"/>
      <c r="I156" s="132"/>
    </row>
    <row r="157" spans="1:9" ht="15" customHeight="1" x14ac:dyDescent="0.25">
      <c r="A157" s="132"/>
      <c r="B157" s="134"/>
      <c r="C157" s="134"/>
      <c r="D157" s="134"/>
      <c r="E157" s="134"/>
      <c r="F157" s="134"/>
      <c r="G157" s="132"/>
      <c r="H157" s="132"/>
      <c r="I157" s="132"/>
    </row>
    <row r="158" spans="1:9" ht="15" customHeight="1" x14ac:dyDescent="0.25">
      <c r="A158" s="132"/>
      <c r="B158" s="132"/>
      <c r="C158" s="132"/>
      <c r="D158" s="132"/>
      <c r="E158" s="132"/>
      <c r="F158" s="132"/>
      <c r="G158" s="132"/>
      <c r="H158" s="132"/>
      <c r="I158" s="132"/>
    </row>
    <row r="159" spans="1:9" ht="15" customHeight="1" x14ac:dyDescent="0.25">
      <c r="A159" s="132"/>
      <c r="B159" s="132"/>
      <c r="C159" s="132"/>
      <c r="D159" s="132"/>
      <c r="E159" s="132"/>
      <c r="F159" s="132"/>
      <c r="G159" s="132"/>
      <c r="H159" s="132"/>
      <c r="I159" s="132"/>
    </row>
    <row r="160" spans="1:9" ht="15" customHeight="1" x14ac:dyDescent="0.25">
      <c r="A160" s="132"/>
      <c r="B160" s="132"/>
      <c r="C160" s="132"/>
      <c r="D160" s="132"/>
      <c r="E160" s="132"/>
      <c r="F160" s="132"/>
      <c r="G160" s="132"/>
      <c r="H160" s="132"/>
      <c r="I160" s="132"/>
    </row>
    <row r="161" spans="1:9" ht="15" customHeight="1" x14ac:dyDescent="0.25">
      <c r="A161" s="132"/>
      <c r="B161" s="132"/>
      <c r="C161" s="132"/>
      <c r="D161" s="132"/>
      <c r="E161" s="132"/>
      <c r="F161" s="132"/>
      <c r="G161" s="132"/>
      <c r="H161" s="132"/>
      <c r="I161" s="132"/>
    </row>
    <row r="162" spans="1:9" ht="15" customHeight="1" x14ac:dyDescent="0.25">
      <c r="A162" s="132"/>
      <c r="B162" s="132"/>
      <c r="C162" s="132"/>
      <c r="D162" s="132"/>
      <c r="E162" s="132"/>
      <c r="F162" s="132"/>
      <c r="G162" s="132"/>
      <c r="H162" s="132"/>
      <c r="I162" s="132"/>
    </row>
    <row r="163" spans="1:9" ht="15" customHeight="1" x14ac:dyDescent="0.25">
      <c r="A163" s="132"/>
      <c r="B163" s="132"/>
      <c r="C163" s="132"/>
      <c r="D163" s="132"/>
      <c r="E163" s="132"/>
      <c r="F163" s="132"/>
      <c r="G163" s="132"/>
      <c r="H163" s="132"/>
      <c r="I163" s="132"/>
    </row>
    <row r="164" spans="1:9" ht="15" customHeight="1" x14ac:dyDescent="0.25">
      <c r="A164" s="132"/>
      <c r="B164" s="132"/>
      <c r="C164" s="132"/>
      <c r="D164" s="132"/>
      <c r="E164" s="132"/>
      <c r="F164" s="132"/>
      <c r="G164" s="132"/>
      <c r="H164" s="132"/>
      <c r="I164" s="132"/>
    </row>
    <row r="165" spans="1:9" ht="15" customHeight="1" x14ac:dyDescent="0.25">
      <c r="A165" s="132"/>
      <c r="B165" s="132"/>
      <c r="C165" s="132"/>
      <c r="D165" s="132"/>
      <c r="E165" s="132"/>
      <c r="F165" s="132"/>
      <c r="G165" s="132"/>
      <c r="H165" s="132"/>
      <c r="I165" s="132"/>
    </row>
    <row r="166" spans="1:9" ht="15" customHeight="1" x14ac:dyDescent="0.25">
      <c r="A166" s="132"/>
      <c r="B166" s="132"/>
      <c r="C166" s="132"/>
      <c r="D166" s="132"/>
      <c r="E166" s="132"/>
      <c r="F166" s="8"/>
      <c r="G166" s="8"/>
      <c r="H166" s="132"/>
      <c r="I166" s="132"/>
    </row>
    <row r="167" spans="1:9" ht="15" customHeight="1" x14ac:dyDescent="0.25">
      <c r="A167" s="132"/>
      <c r="B167" s="132"/>
      <c r="C167" s="132"/>
      <c r="D167" s="132"/>
      <c r="E167" s="132"/>
      <c r="F167" s="132"/>
      <c r="G167" s="132"/>
      <c r="H167" s="132"/>
      <c r="I167" s="132"/>
    </row>
    <row r="168" spans="1:9" ht="15" customHeight="1" x14ac:dyDescent="0.25">
      <c r="A168" s="132"/>
      <c r="B168" s="132"/>
      <c r="C168" s="132"/>
      <c r="D168" s="132"/>
      <c r="E168" s="132"/>
      <c r="F168" s="132"/>
      <c r="G168" s="132"/>
      <c r="H168" s="132"/>
      <c r="I168" s="132"/>
    </row>
    <row r="169" spans="1:9" ht="15" customHeight="1" x14ac:dyDescent="0.25">
      <c r="A169" s="132"/>
      <c r="B169" s="132"/>
      <c r="C169" s="132"/>
      <c r="D169" s="132"/>
      <c r="E169" s="132"/>
      <c r="F169" s="8"/>
      <c r="G169" s="8"/>
      <c r="H169" s="132"/>
      <c r="I169" s="132"/>
    </row>
    <row r="170" spans="1:9" ht="15" customHeight="1" x14ac:dyDescent="0.25">
      <c r="A170" s="132"/>
      <c r="B170" s="132"/>
      <c r="C170" s="132"/>
      <c r="D170" s="132"/>
      <c r="E170" s="132"/>
      <c r="F170" s="132"/>
      <c r="G170" s="132"/>
      <c r="H170" s="132"/>
      <c r="I170" s="132"/>
    </row>
    <row r="171" spans="1:9" ht="15" customHeight="1" x14ac:dyDescent="0.25">
      <c r="A171" s="132"/>
      <c r="B171" s="132"/>
      <c r="C171" s="132"/>
      <c r="D171" s="132"/>
      <c r="E171" s="132"/>
      <c r="F171" s="8"/>
      <c r="G171" s="8"/>
      <c r="H171" s="132"/>
      <c r="I171" s="132"/>
    </row>
    <row r="172" spans="1:9" ht="15" customHeight="1" x14ac:dyDescent="0.25">
      <c r="A172" s="132"/>
      <c r="B172" s="132"/>
      <c r="C172" s="132"/>
      <c r="D172" s="132"/>
      <c r="E172" s="132"/>
      <c r="F172" s="8"/>
      <c r="G172" s="8"/>
      <c r="H172" s="132"/>
      <c r="I172" s="132"/>
    </row>
    <row r="173" spans="1:9" ht="15" customHeight="1" x14ac:dyDescent="0.25">
      <c r="A173" s="132"/>
      <c r="B173" s="132"/>
      <c r="C173" s="132"/>
      <c r="D173" s="132"/>
      <c r="E173" s="132"/>
      <c r="F173" s="8"/>
      <c r="G173" s="8"/>
      <c r="H173" s="132"/>
      <c r="I173" s="132"/>
    </row>
    <row r="174" spans="1:9" ht="15" customHeight="1" x14ac:dyDescent="0.25">
      <c r="A174" s="132"/>
      <c r="B174" s="132"/>
      <c r="C174" s="132"/>
      <c r="D174" s="132"/>
      <c r="E174" s="132"/>
      <c r="F174" s="8"/>
      <c r="G174" s="8"/>
      <c r="H174" s="132"/>
      <c r="I174" s="132"/>
    </row>
    <row r="175" spans="1:9" ht="15" customHeight="1" x14ac:dyDescent="0.25">
      <c r="A175" s="132"/>
      <c r="B175" s="132"/>
      <c r="C175" s="132"/>
      <c r="D175" s="132"/>
      <c r="E175" s="132"/>
      <c r="F175" s="8"/>
      <c r="G175" s="8"/>
      <c r="H175" s="132"/>
      <c r="I175" s="132"/>
    </row>
    <row r="176" spans="1:9" ht="15" customHeight="1" x14ac:dyDescent="0.25">
      <c r="A176" s="132"/>
      <c r="B176" s="132"/>
      <c r="C176" s="132"/>
      <c r="D176" s="132"/>
      <c r="E176" s="132"/>
      <c r="F176" s="8"/>
      <c r="G176" s="8"/>
      <c r="H176" s="132"/>
      <c r="I176" s="132"/>
    </row>
    <row r="177" spans="1:9" ht="15.6" x14ac:dyDescent="0.3">
      <c r="A177" s="119"/>
      <c r="B177" s="119"/>
      <c r="C177" s="119"/>
      <c r="D177" s="119"/>
      <c r="E177" s="119"/>
      <c r="F177" s="119"/>
      <c r="G177" s="119"/>
      <c r="H177" s="119"/>
      <c r="I177" s="119"/>
    </row>
    <row r="178" spans="1:9" ht="15.6" x14ac:dyDescent="0.3">
      <c r="A178" s="132"/>
      <c r="B178" s="3"/>
      <c r="C178" s="3"/>
      <c r="D178" s="3"/>
      <c r="E178" s="3"/>
      <c r="F178" s="3"/>
      <c r="G178" s="3"/>
      <c r="H178" s="3"/>
      <c r="I178" s="3"/>
    </row>
    <row r="179" spans="1:9" ht="15.6" x14ac:dyDescent="0.3">
      <c r="A179" s="119"/>
      <c r="B179" s="119"/>
      <c r="C179" s="119"/>
      <c r="D179" s="119"/>
      <c r="E179" s="119"/>
      <c r="F179" s="119"/>
      <c r="G179" s="119"/>
      <c r="H179" s="119"/>
      <c r="I179" s="119"/>
    </row>
    <row r="186" spans="1:9" ht="15.6" x14ac:dyDescent="0.3">
      <c r="A186" s="139"/>
      <c r="B186" s="139"/>
      <c r="C186" s="139"/>
      <c r="D186" s="139"/>
    </row>
  </sheetData>
  <mergeCells count="37">
    <mergeCell ref="A94:I94"/>
    <mergeCell ref="H96:I96"/>
    <mergeCell ref="A97:A99"/>
    <mergeCell ref="B97:G97"/>
    <mergeCell ref="H97:H99"/>
    <mergeCell ref="I97:I99"/>
    <mergeCell ref="B98:B99"/>
    <mergeCell ref="C98:C99"/>
    <mergeCell ref="D98:D99"/>
    <mergeCell ref="E98:E99"/>
    <mergeCell ref="F98:F99"/>
    <mergeCell ref="G98:G99"/>
    <mergeCell ref="A42:A44"/>
    <mergeCell ref="B42:G42"/>
    <mergeCell ref="H42:H44"/>
    <mergeCell ref="I42:I44"/>
    <mergeCell ref="B43:B44"/>
    <mergeCell ref="C43:C44"/>
    <mergeCell ref="D43:D44"/>
    <mergeCell ref="E43:E44"/>
    <mergeCell ref="F43:F44"/>
    <mergeCell ref="G43:G44"/>
    <mergeCell ref="C1:I1"/>
    <mergeCell ref="A3:I3"/>
    <mergeCell ref="B6:G6"/>
    <mergeCell ref="B7:B8"/>
    <mergeCell ref="G7:G8"/>
    <mergeCell ref="H6:H8"/>
    <mergeCell ref="I6:I8"/>
    <mergeCell ref="A6:A8"/>
    <mergeCell ref="C7:C8"/>
    <mergeCell ref="H5:I5"/>
    <mergeCell ref="A39:I39"/>
    <mergeCell ref="H41:I41"/>
    <mergeCell ref="D7:D8"/>
    <mergeCell ref="E7:E8"/>
    <mergeCell ref="F7:F8"/>
  </mergeCells>
  <phoneticPr fontId="1" type="noConversion"/>
  <pageMargins left="0.78740157480314965" right="0.78740157480314965" top="0.59055118110236227" bottom="0.39370078740157483" header="0.51181102362204722" footer="0.51181102362204722"/>
  <pageSetup paperSize="9" scale="94" orientation="portrait" horizontalDpi="4294967293" r:id="rId1"/>
  <headerFooter alignWithMargins="0"/>
  <rowBreaks count="1" manualBreakCount="1">
    <brk id="3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"/>
  <sheetViews>
    <sheetView workbookViewId="0">
      <selection activeCell="B16" sqref="B16"/>
    </sheetView>
  </sheetViews>
  <sheetFormatPr defaultRowHeight="13.2" x14ac:dyDescent="0.25"/>
  <cols>
    <col min="1" max="1" width="11.109375" customWidth="1"/>
    <col min="2" max="2" width="29.88671875" customWidth="1"/>
    <col min="3" max="5" width="12.6640625" customWidth="1"/>
  </cols>
  <sheetData>
    <row r="1" spans="1:5" ht="12.75" customHeight="1" x14ac:dyDescent="0.3">
      <c r="A1" s="520" t="s">
        <v>275</v>
      </c>
      <c r="B1" s="520"/>
      <c r="C1" s="520"/>
      <c r="D1" s="520"/>
      <c r="E1" s="520"/>
    </row>
    <row r="2" spans="1:5" x14ac:dyDescent="0.25">
      <c r="A2" s="162"/>
      <c r="B2" s="162"/>
      <c r="C2" s="162"/>
      <c r="D2" s="162"/>
    </row>
    <row r="3" spans="1:5" ht="15.6" x14ac:dyDescent="0.3">
      <c r="A3" s="558"/>
      <c r="B3" s="558"/>
      <c r="C3" s="558"/>
      <c r="D3" s="558"/>
    </row>
    <row r="4" spans="1:5" ht="15.6" x14ac:dyDescent="0.3">
      <c r="A4" s="519" t="s">
        <v>243</v>
      </c>
      <c r="B4" s="519"/>
      <c r="C4" s="519"/>
      <c r="D4" s="519"/>
      <c r="E4" s="519"/>
    </row>
    <row r="5" spans="1:5" x14ac:dyDescent="0.25">
      <c r="A5" s="162"/>
      <c r="B5" s="162"/>
      <c r="C5" s="162"/>
      <c r="D5" s="162"/>
    </row>
    <row r="6" spans="1:5" x14ac:dyDescent="0.25">
      <c r="A6" s="162"/>
      <c r="B6" s="162"/>
      <c r="C6" s="162"/>
      <c r="D6" s="162"/>
    </row>
    <row r="7" spans="1:5" ht="13.8" x14ac:dyDescent="0.25">
      <c r="A7" s="162"/>
      <c r="B7" s="162"/>
      <c r="C7" s="559"/>
      <c r="D7" s="559"/>
    </row>
    <row r="8" spans="1:5" ht="14.4" thickBot="1" x14ac:dyDescent="0.3">
      <c r="A8" s="160"/>
      <c r="B8" s="163"/>
      <c r="C8" s="219"/>
      <c r="D8" s="219"/>
      <c r="E8" s="219" t="s">
        <v>194</v>
      </c>
    </row>
    <row r="9" spans="1:5" ht="14.25" customHeight="1" x14ac:dyDescent="0.25">
      <c r="A9" s="560" t="s">
        <v>21</v>
      </c>
      <c r="B9" s="562" t="s">
        <v>22</v>
      </c>
      <c r="C9" s="564" t="s">
        <v>23</v>
      </c>
      <c r="D9" s="566" t="s">
        <v>283</v>
      </c>
      <c r="E9" s="568" t="s">
        <v>304</v>
      </c>
    </row>
    <row r="10" spans="1:5" ht="34.200000000000003" customHeight="1" thickBot="1" x14ac:dyDescent="0.3">
      <c r="A10" s="561"/>
      <c r="B10" s="563"/>
      <c r="C10" s="565"/>
      <c r="D10" s="567"/>
      <c r="E10" s="569"/>
    </row>
    <row r="11" spans="1:5" ht="13.8" x14ac:dyDescent="0.25">
      <c r="A11" s="298" t="s">
        <v>54</v>
      </c>
      <c r="B11" s="299" t="s">
        <v>235</v>
      </c>
      <c r="C11" s="300">
        <v>131205916</v>
      </c>
      <c r="D11" s="453">
        <v>131205916</v>
      </c>
      <c r="E11" s="454">
        <v>53932027</v>
      </c>
    </row>
    <row r="12" spans="1:5" ht="13.8" x14ac:dyDescent="0.25">
      <c r="A12" s="295" t="s">
        <v>190</v>
      </c>
      <c r="B12" s="297" t="s">
        <v>288</v>
      </c>
      <c r="C12" s="288"/>
      <c r="D12" s="455"/>
      <c r="E12" s="456">
        <v>2032000</v>
      </c>
    </row>
    <row r="13" spans="1:5" ht="13.8" x14ac:dyDescent="0.25">
      <c r="A13" s="295" t="s">
        <v>216</v>
      </c>
      <c r="B13" s="297"/>
      <c r="C13" s="288"/>
      <c r="D13" s="455"/>
      <c r="E13" s="456"/>
    </row>
    <row r="14" spans="1:5" ht="14.4" thickBot="1" x14ac:dyDescent="0.3">
      <c r="A14" s="296"/>
      <c r="B14" s="164" t="s">
        <v>7</v>
      </c>
      <c r="C14" s="289">
        <f>SUM(C11:C13)</f>
        <v>131205916</v>
      </c>
      <c r="D14" s="289">
        <f t="shared" ref="D14:E14" si="0">SUM(D11:D13)</f>
        <v>131205916</v>
      </c>
      <c r="E14" s="459">
        <f t="shared" si="0"/>
        <v>55964027</v>
      </c>
    </row>
  </sheetData>
  <mergeCells count="9">
    <mergeCell ref="A1:E1"/>
    <mergeCell ref="A3:D3"/>
    <mergeCell ref="C7:D7"/>
    <mergeCell ref="A9:A10"/>
    <mergeCell ref="B9:B10"/>
    <mergeCell ref="C9:C10"/>
    <mergeCell ref="A4:E4"/>
    <mergeCell ref="D9:D10"/>
    <mergeCell ref="E9:E10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"/>
  <sheetViews>
    <sheetView workbookViewId="0">
      <selection activeCell="B23" sqref="B23"/>
    </sheetView>
  </sheetViews>
  <sheetFormatPr defaultRowHeight="13.2" x14ac:dyDescent="0.25"/>
  <cols>
    <col min="2" max="2" width="31.33203125" customWidth="1"/>
    <col min="3" max="5" width="12.6640625" customWidth="1"/>
  </cols>
  <sheetData>
    <row r="1" spans="1:5" ht="15.6" x14ac:dyDescent="0.3">
      <c r="A1" s="520" t="s">
        <v>276</v>
      </c>
      <c r="B1" s="520"/>
      <c r="C1" s="520"/>
      <c r="D1" s="520"/>
      <c r="E1" s="520"/>
    </row>
    <row r="2" spans="1:5" x14ac:dyDescent="0.25">
      <c r="A2" s="162"/>
      <c r="B2" s="162"/>
      <c r="C2" s="162"/>
      <c r="D2" s="162"/>
    </row>
    <row r="3" spans="1:5" ht="15.6" x14ac:dyDescent="0.3">
      <c r="A3" s="558"/>
      <c r="B3" s="558"/>
      <c r="C3" s="558"/>
      <c r="D3" s="558"/>
    </row>
    <row r="4" spans="1:5" ht="15.6" x14ac:dyDescent="0.3">
      <c r="A4" s="519" t="s">
        <v>244</v>
      </c>
      <c r="B4" s="519"/>
      <c r="C4" s="519"/>
      <c r="D4" s="519"/>
      <c r="E4" s="519"/>
    </row>
    <row r="5" spans="1:5" x14ac:dyDescent="0.25">
      <c r="A5" s="162"/>
      <c r="B5" s="162"/>
      <c r="C5" s="162"/>
      <c r="D5" s="162"/>
    </row>
    <row r="6" spans="1:5" ht="13.8" x14ac:dyDescent="0.25">
      <c r="A6" s="162"/>
      <c r="B6" s="162"/>
      <c r="C6" s="559"/>
      <c r="D6" s="559"/>
    </row>
    <row r="7" spans="1:5" ht="14.4" thickBot="1" x14ac:dyDescent="0.3">
      <c r="A7" s="160"/>
      <c r="B7" s="163"/>
      <c r="C7" s="219"/>
      <c r="D7" s="219"/>
      <c r="E7" s="219" t="s">
        <v>195</v>
      </c>
    </row>
    <row r="8" spans="1:5" ht="14.25" customHeight="1" x14ac:dyDescent="0.25">
      <c r="A8" s="570" t="s">
        <v>21</v>
      </c>
      <c r="B8" s="572" t="s">
        <v>2</v>
      </c>
      <c r="C8" s="574" t="s">
        <v>23</v>
      </c>
      <c r="D8" s="576" t="s">
        <v>283</v>
      </c>
      <c r="E8" s="578" t="s">
        <v>304</v>
      </c>
    </row>
    <row r="9" spans="1:5" ht="25.5" customHeight="1" thickBot="1" x14ac:dyDescent="0.3">
      <c r="A9" s="571"/>
      <c r="B9" s="573"/>
      <c r="C9" s="575"/>
      <c r="D9" s="577"/>
      <c r="E9" s="579"/>
    </row>
    <row r="10" spans="1:5" ht="27" customHeight="1" x14ac:dyDescent="0.25">
      <c r="A10" s="291" t="s">
        <v>54</v>
      </c>
      <c r="B10" s="292" t="s">
        <v>259</v>
      </c>
      <c r="C10" s="293">
        <v>625000</v>
      </c>
      <c r="D10" s="457"/>
      <c r="E10" s="458"/>
    </row>
    <row r="11" spans="1:5" ht="14.25" customHeight="1" x14ac:dyDescent="0.25">
      <c r="A11" s="291" t="s">
        <v>190</v>
      </c>
      <c r="B11" s="297" t="s">
        <v>286</v>
      </c>
      <c r="C11" s="288"/>
      <c r="D11" s="455">
        <v>394970</v>
      </c>
      <c r="E11" s="381">
        <v>394970</v>
      </c>
    </row>
    <row r="12" spans="1:5" ht="13.8" x14ac:dyDescent="0.25">
      <c r="A12" s="291" t="s">
        <v>216</v>
      </c>
      <c r="B12" s="297" t="s">
        <v>287</v>
      </c>
      <c r="C12" s="288"/>
      <c r="D12" s="455">
        <v>621856</v>
      </c>
      <c r="E12" s="381">
        <v>621856</v>
      </c>
    </row>
    <row r="13" spans="1:5" ht="13.8" x14ac:dyDescent="0.25">
      <c r="A13" s="291" t="s">
        <v>289</v>
      </c>
      <c r="B13" s="460" t="s">
        <v>292</v>
      </c>
      <c r="C13" s="461"/>
      <c r="D13" s="462">
        <v>98000</v>
      </c>
      <c r="E13" s="393">
        <v>98000</v>
      </c>
    </row>
    <row r="14" spans="1:5" ht="13.8" x14ac:dyDescent="0.25">
      <c r="A14" s="291" t="s">
        <v>290</v>
      </c>
      <c r="B14" s="460" t="s">
        <v>294</v>
      </c>
      <c r="C14" s="461"/>
      <c r="D14" s="462">
        <v>11990</v>
      </c>
      <c r="E14" s="393">
        <v>11990</v>
      </c>
    </row>
    <row r="15" spans="1:5" ht="13.8" x14ac:dyDescent="0.25">
      <c r="A15" s="291" t="s">
        <v>291</v>
      </c>
      <c r="B15" s="460" t="s">
        <v>293</v>
      </c>
      <c r="C15" s="461"/>
      <c r="D15" s="462">
        <v>9980</v>
      </c>
      <c r="E15" s="393">
        <v>9980</v>
      </c>
    </row>
    <row r="16" spans="1:5" ht="13.8" x14ac:dyDescent="0.25">
      <c r="A16" s="517" t="s">
        <v>308</v>
      </c>
      <c r="B16" s="460" t="s">
        <v>309</v>
      </c>
      <c r="C16" s="461"/>
      <c r="D16" s="462">
        <v>3999</v>
      </c>
      <c r="E16" s="393">
        <v>3999</v>
      </c>
    </row>
    <row r="17" spans="1:5" ht="13.8" x14ac:dyDescent="0.25">
      <c r="A17" s="517" t="s">
        <v>310</v>
      </c>
      <c r="B17" s="460" t="s">
        <v>311</v>
      </c>
      <c r="C17" s="461"/>
      <c r="D17" s="462">
        <v>250000</v>
      </c>
      <c r="E17" s="393">
        <v>250000</v>
      </c>
    </row>
    <row r="18" spans="1:5" ht="13.8" x14ac:dyDescent="0.25">
      <c r="A18" s="517" t="s">
        <v>313</v>
      </c>
      <c r="B18" s="460" t="s">
        <v>312</v>
      </c>
      <c r="C18" s="461"/>
      <c r="D18" s="462">
        <v>130000</v>
      </c>
      <c r="E18" s="393">
        <v>130000</v>
      </c>
    </row>
    <row r="19" spans="1:5" ht="14.4" thickBot="1" x14ac:dyDescent="0.3">
      <c r="A19" s="164"/>
      <c r="B19" s="165" t="s">
        <v>24</v>
      </c>
      <c r="C19" s="289">
        <f>SUM(C10:C15)</f>
        <v>625000</v>
      </c>
      <c r="D19" s="289">
        <f>SUM(D10:D18)</f>
        <v>1520795</v>
      </c>
      <c r="E19" s="459">
        <f>SUM(E10:E18)</f>
        <v>1520795</v>
      </c>
    </row>
    <row r="20" spans="1:5" x14ac:dyDescent="0.25">
      <c r="C20" s="5"/>
    </row>
  </sheetData>
  <mergeCells count="9">
    <mergeCell ref="A1:E1"/>
    <mergeCell ref="A3:D3"/>
    <mergeCell ref="C6:D6"/>
    <mergeCell ref="A8:A9"/>
    <mergeCell ref="B8:B9"/>
    <mergeCell ref="C8:C9"/>
    <mergeCell ref="A4:E4"/>
    <mergeCell ref="D8:D9"/>
    <mergeCell ref="E8:E9"/>
  </mergeCells>
  <phoneticPr fontId="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5"/>
  <sheetViews>
    <sheetView workbookViewId="0">
      <selection sqref="A1:F1"/>
    </sheetView>
  </sheetViews>
  <sheetFormatPr defaultColWidth="9.109375" defaultRowHeight="13.2" x14ac:dyDescent="0.25"/>
  <cols>
    <col min="1" max="1" width="11" style="1" customWidth="1"/>
    <col min="2" max="2" width="11.44140625" style="1" customWidth="1"/>
    <col min="3" max="3" width="12.6640625" style="1" customWidth="1"/>
    <col min="4" max="4" width="18.88671875" style="1" customWidth="1"/>
    <col min="5" max="5" width="10.109375" style="1" customWidth="1"/>
    <col min="6" max="6" width="11.44140625" style="1" customWidth="1"/>
    <col min="7" max="7" width="10.88671875" style="1" customWidth="1"/>
    <col min="8" max="16384" width="9.109375" style="1"/>
  </cols>
  <sheetData>
    <row r="1" spans="1:7" ht="15.75" customHeight="1" x14ac:dyDescent="0.3">
      <c r="A1" s="582" t="s">
        <v>277</v>
      </c>
      <c r="B1" s="582"/>
      <c r="C1" s="582"/>
      <c r="D1" s="582"/>
      <c r="E1" s="582"/>
      <c r="F1" s="582"/>
      <c r="G1" s="645"/>
    </row>
    <row r="2" spans="1:7" s="74" customFormat="1" ht="15.75" customHeight="1" x14ac:dyDescent="0.25"/>
    <row r="3" spans="1:7" ht="15.6" x14ac:dyDescent="0.3">
      <c r="A3" s="3"/>
      <c r="B3" s="3"/>
      <c r="C3" s="3"/>
      <c r="D3" s="3"/>
    </row>
    <row r="4" spans="1:7" ht="15.6" x14ac:dyDescent="0.3">
      <c r="A4" s="3"/>
      <c r="B4" s="15"/>
      <c r="C4" s="15"/>
      <c r="D4" s="15"/>
      <c r="E4" s="15"/>
    </row>
    <row r="5" spans="1:7" ht="15.6" x14ac:dyDescent="0.3">
      <c r="A5" s="583" t="s">
        <v>245</v>
      </c>
      <c r="B5" s="583"/>
      <c r="C5" s="583"/>
      <c r="D5" s="583"/>
      <c r="E5" s="583"/>
      <c r="F5" s="583"/>
      <c r="G5" s="646"/>
    </row>
    <row r="6" spans="1:7" ht="15.6" x14ac:dyDescent="0.3">
      <c r="A6" s="73"/>
      <c r="B6" s="73"/>
      <c r="C6" s="73"/>
      <c r="D6" s="73"/>
      <c r="E6" s="73"/>
    </row>
    <row r="7" spans="1:7" ht="15.6" x14ac:dyDescent="0.3">
      <c r="A7" s="73"/>
      <c r="B7" s="73"/>
      <c r="C7" s="73"/>
      <c r="D7" s="73"/>
      <c r="E7" s="73"/>
    </row>
    <row r="8" spans="1:7" ht="15.6" x14ac:dyDescent="0.3">
      <c r="A8" s="73"/>
      <c r="B8" s="73"/>
      <c r="C8" s="73"/>
      <c r="D8" s="73"/>
      <c r="E8" s="73"/>
    </row>
    <row r="9" spans="1:7" ht="39.6" x14ac:dyDescent="0.3">
      <c r="A9" s="15"/>
      <c r="B9" s="15"/>
      <c r="C9" s="15"/>
      <c r="D9" s="15"/>
      <c r="E9" s="648" t="s">
        <v>284</v>
      </c>
      <c r="F9" s="648" t="s">
        <v>283</v>
      </c>
      <c r="G9" s="648" t="s">
        <v>304</v>
      </c>
    </row>
    <row r="10" spans="1:7" ht="15.6" x14ac:dyDescent="0.3">
      <c r="A10" s="118"/>
      <c r="B10" s="118"/>
      <c r="C10" s="118"/>
      <c r="D10" s="118"/>
      <c r="E10" s="118"/>
    </row>
    <row r="11" spans="1:7" ht="15.6" x14ac:dyDescent="0.3">
      <c r="A11" s="138" t="s">
        <v>325</v>
      </c>
      <c r="B11" s="516"/>
      <c r="C11" s="118"/>
      <c r="D11" s="118"/>
      <c r="E11" s="647" t="s">
        <v>257</v>
      </c>
      <c r="F11" s="482" t="s">
        <v>306</v>
      </c>
      <c r="G11" s="482" t="s">
        <v>306</v>
      </c>
    </row>
    <row r="12" spans="1:7" ht="15.6" x14ac:dyDescent="0.25">
      <c r="A12" s="121"/>
      <c r="B12" s="122"/>
      <c r="C12" s="123"/>
      <c r="D12" s="123"/>
      <c r="E12" s="124"/>
    </row>
    <row r="13" spans="1:7" ht="15.6" x14ac:dyDescent="0.3">
      <c r="A13" s="580" t="s">
        <v>148</v>
      </c>
      <c r="B13" s="580"/>
      <c r="C13" s="580"/>
      <c r="D13" s="125"/>
      <c r="E13" s="120"/>
    </row>
    <row r="14" spans="1:7" ht="17.25" customHeight="1" x14ac:dyDescent="0.3">
      <c r="A14" s="3"/>
      <c r="B14" s="3" t="s">
        <v>167</v>
      </c>
      <c r="C14" s="3"/>
      <c r="D14" s="3"/>
      <c r="E14" s="120"/>
    </row>
    <row r="15" spans="1:7" ht="15.6" x14ac:dyDescent="0.3">
      <c r="A15" s="119"/>
      <c r="B15" s="581" t="s">
        <v>254</v>
      </c>
      <c r="C15" s="581"/>
      <c r="D15" s="128"/>
      <c r="E15" s="119"/>
    </row>
    <row r="16" spans="1:7" ht="15.6" x14ac:dyDescent="0.3">
      <c r="A16" s="119"/>
      <c r="B16" s="244" t="s">
        <v>225</v>
      </c>
      <c r="C16" s="244"/>
      <c r="D16" s="128"/>
      <c r="E16" s="119"/>
    </row>
    <row r="17" spans="1:7" ht="15.6" x14ac:dyDescent="0.3">
      <c r="A17" s="119"/>
      <c r="B17" s="244" t="s">
        <v>255</v>
      </c>
      <c r="C17" s="217"/>
      <c r="D17" s="128"/>
      <c r="E17" s="119"/>
    </row>
    <row r="18" spans="1:7" ht="15.6" x14ac:dyDescent="0.3">
      <c r="A18" s="119"/>
      <c r="B18" s="3" t="s">
        <v>301</v>
      </c>
      <c r="C18" s="217"/>
      <c r="D18" s="128"/>
      <c r="E18" s="119"/>
      <c r="F18" s="482"/>
      <c r="G18" s="482"/>
    </row>
    <row r="19" spans="1:7" ht="15.6" x14ac:dyDescent="0.3">
      <c r="A19" s="119"/>
      <c r="B19" s="217"/>
      <c r="C19" s="217"/>
      <c r="D19" s="128"/>
      <c r="E19" s="119"/>
    </row>
    <row r="20" spans="1:7" ht="15.6" x14ac:dyDescent="0.3">
      <c r="A20" s="119"/>
      <c r="B20" s="217"/>
      <c r="C20" s="217"/>
      <c r="D20" s="128"/>
      <c r="E20" s="119"/>
    </row>
    <row r="21" spans="1:7" ht="15.6" x14ac:dyDescent="0.3">
      <c r="A21" s="119"/>
      <c r="B21" s="217"/>
      <c r="C21" s="217"/>
      <c r="D21" s="128"/>
      <c r="E21" s="119"/>
    </row>
    <row r="22" spans="1:7" ht="15.6" x14ac:dyDescent="0.3">
      <c r="A22" s="119"/>
      <c r="B22" s="217"/>
      <c r="C22" s="217"/>
      <c r="D22" s="128"/>
      <c r="E22" s="119"/>
    </row>
    <row r="23" spans="1:7" ht="15.6" x14ac:dyDescent="0.3">
      <c r="A23" s="119"/>
      <c r="B23" s="127"/>
      <c r="C23" s="127"/>
      <c r="D23" s="128"/>
      <c r="E23" s="119"/>
    </row>
    <row r="24" spans="1:7" ht="15.6" x14ac:dyDescent="0.3">
      <c r="A24" s="129" t="s">
        <v>149</v>
      </c>
      <c r="B24" s="129"/>
      <c r="C24" s="129"/>
      <c r="D24" s="119"/>
      <c r="E24" s="130" t="s">
        <v>256</v>
      </c>
      <c r="F24" s="483" t="s">
        <v>256</v>
      </c>
      <c r="G24" s="483" t="s">
        <v>256</v>
      </c>
    </row>
    <row r="25" spans="1:7" ht="15.75" customHeight="1" x14ac:dyDescent="0.3">
      <c r="A25" s="3"/>
      <c r="B25" s="119"/>
      <c r="C25" s="3"/>
      <c r="D25" s="119"/>
      <c r="E25" s="119"/>
    </row>
    <row r="26" spans="1:7" ht="18" customHeight="1" x14ac:dyDescent="0.3">
      <c r="A26" s="3" t="s">
        <v>222</v>
      </c>
      <c r="B26" s="3"/>
      <c r="C26" s="3"/>
      <c r="D26" s="125" t="s">
        <v>256</v>
      </c>
      <c r="E26" s="129"/>
    </row>
    <row r="27" spans="1:7" ht="15.75" customHeight="1" x14ac:dyDescent="0.3">
      <c r="A27" s="3"/>
      <c r="B27" s="127" t="s">
        <v>223</v>
      </c>
      <c r="C27" s="3"/>
      <c r="D27" s="119"/>
      <c r="E27" s="119"/>
    </row>
    <row r="28" spans="1:7" ht="15.75" customHeight="1" x14ac:dyDescent="0.3">
      <c r="A28" s="3"/>
      <c r="B28" s="127" t="s">
        <v>224</v>
      </c>
      <c r="C28" s="3"/>
      <c r="D28" s="119"/>
      <c r="E28" s="3"/>
    </row>
    <row r="29" spans="1:7" s="10" customFormat="1" ht="15.75" customHeight="1" x14ac:dyDescent="0.3">
      <c r="A29" s="3"/>
      <c r="B29" s="3"/>
      <c r="C29" s="3"/>
      <c r="D29" s="129" t="s">
        <v>7</v>
      </c>
      <c r="E29" s="130" t="s">
        <v>258</v>
      </c>
      <c r="F29" s="483" t="s">
        <v>307</v>
      </c>
      <c r="G29" s="483" t="s">
        <v>307</v>
      </c>
    </row>
    <row r="30" spans="1:7" ht="18" customHeight="1" x14ac:dyDescent="0.3">
      <c r="A30" s="3"/>
      <c r="B30" s="128"/>
      <c r="C30" s="128"/>
      <c r="D30" s="128"/>
      <c r="E30" s="3"/>
    </row>
    <row r="31" spans="1:7" ht="18" customHeight="1" x14ac:dyDescent="0.35">
      <c r="A31" s="131"/>
      <c r="B31" s="131"/>
      <c r="C31" s="3"/>
      <c r="D31" s="3"/>
      <c r="E31" s="3"/>
    </row>
    <row r="32" spans="1:7" ht="18" customHeight="1" x14ac:dyDescent="0.3">
      <c r="A32" s="119"/>
      <c r="B32" s="119"/>
      <c r="C32" s="119"/>
      <c r="D32" s="128"/>
      <c r="E32" s="119"/>
    </row>
    <row r="33" spans="1:5" ht="18" customHeight="1" x14ac:dyDescent="0.3">
      <c r="A33" s="3"/>
      <c r="B33" s="119"/>
      <c r="C33" s="3"/>
      <c r="D33" s="119"/>
      <c r="E33" s="132"/>
    </row>
    <row r="34" spans="1:5" ht="18" customHeight="1" x14ac:dyDescent="0.3">
      <c r="A34" s="3"/>
      <c r="B34" s="119"/>
      <c r="C34" s="3"/>
      <c r="D34" s="119"/>
      <c r="E34" s="119"/>
    </row>
    <row r="35" spans="1:5" ht="18" customHeight="1" x14ac:dyDescent="0.3">
      <c r="A35" s="3"/>
      <c r="B35" s="119"/>
      <c r="C35" s="3"/>
      <c r="D35" s="119"/>
      <c r="E35" s="3"/>
    </row>
    <row r="36" spans="1:5" ht="18" customHeight="1" x14ac:dyDescent="0.3">
      <c r="A36" s="3"/>
      <c r="B36" s="3"/>
      <c r="C36" s="3"/>
      <c r="D36" s="3"/>
      <c r="E36" s="3"/>
    </row>
    <row r="37" spans="1:5" ht="18" customHeight="1" x14ac:dyDescent="0.3">
      <c r="A37" s="3"/>
      <c r="B37" s="128"/>
      <c r="C37" s="128"/>
      <c r="D37" s="128"/>
      <c r="E37" s="3"/>
    </row>
    <row r="38" spans="1:5" ht="18" customHeight="1" x14ac:dyDescent="0.35">
      <c r="A38" s="131"/>
      <c r="B38" s="131"/>
      <c r="C38" s="3"/>
      <c r="D38" s="3"/>
      <c r="E38" s="3"/>
    </row>
    <row r="39" spans="1:5" ht="18" customHeight="1" x14ac:dyDescent="0.3">
      <c r="A39" s="3"/>
      <c r="B39" s="128"/>
      <c r="C39" s="128"/>
      <c r="D39" s="128"/>
      <c r="E39" s="3"/>
    </row>
    <row r="40" spans="1:5" ht="18" customHeight="1" x14ac:dyDescent="0.3">
      <c r="A40" s="3"/>
      <c r="B40" s="3"/>
      <c r="C40" s="3"/>
      <c r="D40" s="3"/>
      <c r="E40" s="3"/>
    </row>
    <row r="41" spans="1:5" ht="18" customHeight="1" x14ac:dyDescent="0.3">
      <c r="A41" s="119"/>
      <c r="B41" s="119"/>
      <c r="C41" s="119"/>
      <c r="D41" s="119"/>
      <c r="E41" s="3"/>
    </row>
    <row r="42" spans="1:5" ht="18" customHeight="1" x14ac:dyDescent="0.3">
      <c r="A42" s="119"/>
      <c r="B42" s="119"/>
      <c r="C42" s="119"/>
      <c r="D42" s="119"/>
      <c r="E42" s="3"/>
    </row>
    <row r="43" spans="1:5" ht="18" customHeight="1" x14ac:dyDescent="0.3">
      <c r="A43" s="119"/>
      <c r="B43" s="119"/>
      <c r="C43" s="119"/>
      <c r="D43" s="119"/>
      <c r="E43" s="3"/>
    </row>
    <row r="44" spans="1:5" ht="18" customHeight="1" x14ac:dyDescent="0.3">
      <c r="A44" s="119"/>
      <c r="B44" s="119"/>
      <c r="C44" s="119"/>
      <c r="D44" s="119"/>
      <c r="E44" s="3"/>
    </row>
    <row r="45" spans="1:5" ht="18" customHeight="1" x14ac:dyDescent="0.3">
      <c r="A45" s="119"/>
      <c r="B45" s="119"/>
      <c r="C45" s="119"/>
      <c r="D45" s="119"/>
      <c r="E45" s="3"/>
    </row>
  </sheetData>
  <mergeCells count="4">
    <mergeCell ref="A13:C13"/>
    <mergeCell ref="B15:C15"/>
    <mergeCell ref="A1:F1"/>
    <mergeCell ref="A5:F5"/>
  </mergeCells>
  <phoneticPr fontId="1" type="noConversion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20"/>
  <sheetViews>
    <sheetView workbookViewId="0">
      <selection activeCell="L25" sqref="L25"/>
    </sheetView>
  </sheetViews>
  <sheetFormatPr defaultRowHeight="13.2" x14ac:dyDescent="0.25"/>
  <cols>
    <col min="3" max="3" width="12" customWidth="1"/>
    <col min="6" max="8" width="12.6640625" customWidth="1"/>
  </cols>
  <sheetData>
    <row r="1" spans="1:8" ht="15.6" x14ac:dyDescent="0.3">
      <c r="A1" s="62"/>
      <c r="B1" s="62"/>
      <c r="C1" s="62"/>
      <c r="D1" s="520" t="s">
        <v>278</v>
      </c>
      <c r="E1" s="520"/>
      <c r="F1" s="520"/>
      <c r="G1" s="520"/>
      <c r="H1" s="520"/>
    </row>
    <row r="2" spans="1:8" ht="15.6" x14ac:dyDescent="0.3">
      <c r="A2" s="62"/>
      <c r="B2" s="62"/>
      <c r="C2" s="62"/>
      <c r="D2" s="62"/>
      <c r="E2" s="62"/>
      <c r="F2" s="62"/>
      <c r="G2" s="62"/>
      <c r="H2" s="62"/>
    </row>
    <row r="3" spans="1:8" ht="15.6" x14ac:dyDescent="0.3">
      <c r="A3" s="62"/>
      <c r="B3" s="62"/>
      <c r="C3" s="62"/>
      <c r="D3" s="62"/>
      <c r="E3" s="62"/>
      <c r="F3" s="62"/>
      <c r="G3" s="62"/>
      <c r="H3" s="62"/>
    </row>
    <row r="4" spans="1:8" ht="15.6" x14ac:dyDescent="0.3">
      <c r="A4" s="29"/>
      <c r="B4" s="62"/>
      <c r="C4" s="29" t="s">
        <v>179</v>
      </c>
      <c r="D4" s="29"/>
      <c r="E4" s="29"/>
      <c r="F4" s="29"/>
      <c r="G4" s="62"/>
      <c r="H4" s="62"/>
    </row>
    <row r="5" spans="1:8" ht="15.6" x14ac:dyDescent="0.3">
      <c r="A5" s="62"/>
      <c r="B5" s="62"/>
      <c r="C5" s="62"/>
      <c r="D5" s="62"/>
      <c r="E5" s="62"/>
      <c r="F5" s="62"/>
      <c r="G5" s="62"/>
      <c r="H5" s="62"/>
    </row>
    <row r="6" spans="1:8" ht="15.6" x14ac:dyDescent="0.3">
      <c r="A6" s="62"/>
      <c r="B6" s="62"/>
      <c r="C6" s="62"/>
      <c r="D6" s="62"/>
      <c r="E6" s="62"/>
      <c r="F6" s="62"/>
      <c r="G6" s="62"/>
      <c r="H6" s="62"/>
    </row>
    <row r="7" spans="1:8" ht="15.6" x14ac:dyDescent="0.3">
      <c r="A7" s="29" t="s">
        <v>196</v>
      </c>
      <c r="B7" s="62"/>
      <c r="C7" s="62"/>
      <c r="D7" s="62"/>
      <c r="E7" s="62"/>
      <c r="F7" s="29"/>
      <c r="G7" s="62"/>
      <c r="H7" s="62"/>
    </row>
    <row r="8" spans="1:8" ht="41.4" x14ac:dyDescent="0.3">
      <c r="A8" s="62"/>
      <c r="B8" s="62"/>
      <c r="C8" s="62"/>
      <c r="D8" s="62"/>
      <c r="E8" s="62"/>
      <c r="F8" s="287" t="s">
        <v>284</v>
      </c>
      <c r="G8" s="287" t="s">
        <v>283</v>
      </c>
      <c r="H8" s="287" t="s">
        <v>304</v>
      </c>
    </row>
    <row r="9" spans="1:8" ht="15.6" x14ac:dyDescent="0.3">
      <c r="A9" s="62"/>
      <c r="B9" s="62"/>
      <c r="C9" s="62"/>
      <c r="D9" s="62"/>
      <c r="E9" s="62"/>
      <c r="F9" s="62"/>
      <c r="G9" s="62"/>
      <c r="H9" s="62"/>
    </row>
    <row r="10" spans="1:8" ht="15.6" x14ac:dyDescent="0.3">
      <c r="A10" s="75" t="s">
        <v>197</v>
      </c>
      <c r="B10" s="75"/>
      <c r="C10" s="62"/>
      <c r="D10" s="62"/>
      <c r="E10" s="62"/>
      <c r="F10" s="67" t="s">
        <v>251</v>
      </c>
      <c r="G10" s="67" t="s">
        <v>252</v>
      </c>
      <c r="H10" s="67" t="s">
        <v>252</v>
      </c>
    </row>
    <row r="11" spans="1:8" ht="15.6" x14ac:dyDescent="0.3">
      <c r="A11" s="62"/>
      <c r="B11" s="585" t="s">
        <v>198</v>
      </c>
      <c r="C11" s="585"/>
      <c r="D11" s="62">
        <v>7</v>
      </c>
      <c r="E11" s="62" t="s">
        <v>220</v>
      </c>
      <c r="F11" s="62"/>
      <c r="G11" s="67"/>
      <c r="H11" s="67"/>
    </row>
    <row r="12" spans="1:8" ht="15.6" x14ac:dyDescent="0.3">
      <c r="A12" s="75"/>
      <c r="B12" s="75"/>
      <c r="C12" s="75"/>
      <c r="D12" s="75"/>
      <c r="E12" s="75"/>
      <c r="F12" s="75"/>
      <c r="G12" s="67"/>
      <c r="H12" s="67"/>
    </row>
    <row r="13" spans="1:8" ht="15.6" x14ac:dyDescent="0.3">
      <c r="A13" s="62"/>
      <c r="B13" s="62"/>
      <c r="C13" s="62"/>
      <c r="D13" s="62"/>
      <c r="E13" s="62"/>
      <c r="F13" s="62"/>
      <c r="G13" s="67"/>
      <c r="H13" s="67"/>
    </row>
    <row r="14" spans="1:8" ht="15.6" x14ac:dyDescent="0.3">
      <c r="A14" s="585" t="s">
        <v>232</v>
      </c>
      <c r="B14" s="585"/>
      <c r="C14" s="585"/>
      <c r="D14" s="62">
        <v>12</v>
      </c>
      <c r="E14" s="75" t="s">
        <v>220</v>
      </c>
      <c r="F14" s="67" t="s">
        <v>252</v>
      </c>
      <c r="G14" s="67" t="s">
        <v>251</v>
      </c>
      <c r="H14" s="67" t="s">
        <v>251</v>
      </c>
    </row>
    <row r="15" spans="1:8" ht="15.6" x14ac:dyDescent="0.3">
      <c r="A15" s="62"/>
      <c r="B15" s="62"/>
      <c r="C15" s="62"/>
      <c r="D15" s="62"/>
      <c r="E15" s="62"/>
      <c r="F15" s="62"/>
      <c r="G15" s="67"/>
      <c r="H15" s="67"/>
    </row>
    <row r="16" spans="1:8" ht="15.6" x14ac:dyDescent="0.3">
      <c r="A16" s="584" t="s">
        <v>7</v>
      </c>
      <c r="B16" s="584"/>
      <c r="C16" s="584"/>
      <c r="D16" s="62"/>
      <c r="E16" s="62"/>
      <c r="F16" s="67" t="s">
        <v>253</v>
      </c>
      <c r="G16" s="67" t="s">
        <v>299</v>
      </c>
      <c r="H16" s="67" t="s">
        <v>299</v>
      </c>
    </row>
    <row r="17" spans="1:8" ht="15.6" x14ac:dyDescent="0.3">
      <c r="A17" s="62"/>
      <c r="B17" s="62"/>
      <c r="C17" s="62"/>
      <c r="D17" s="62"/>
      <c r="E17" s="62"/>
      <c r="F17" s="62"/>
      <c r="G17" s="62"/>
      <c r="H17" s="62"/>
    </row>
    <row r="18" spans="1:8" ht="15.6" x14ac:dyDescent="0.3">
      <c r="A18" s="62"/>
      <c r="B18" s="62"/>
      <c r="C18" s="62"/>
      <c r="D18" s="62"/>
      <c r="E18" s="62"/>
      <c r="F18" s="62"/>
      <c r="G18" s="62"/>
      <c r="H18" s="62"/>
    </row>
    <row r="19" spans="1:8" ht="15.6" x14ac:dyDescent="0.3">
      <c r="A19" s="62"/>
      <c r="B19" s="62"/>
      <c r="C19" s="62"/>
      <c r="D19" s="62"/>
      <c r="E19" s="62"/>
      <c r="F19" s="62"/>
      <c r="G19" s="62"/>
      <c r="H19" s="62"/>
    </row>
    <row r="20" spans="1:8" ht="15.6" x14ac:dyDescent="0.3">
      <c r="A20" s="62"/>
      <c r="B20" s="62"/>
      <c r="C20" s="62"/>
      <c r="D20" s="62"/>
      <c r="E20" s="62"/>
      <c r="F20" s="62"/>
      <c r="G20" s="62"/>
      <c r="H20" s="62"/>
    </row>
  </sheetData>
  <mergeCells count="4">
    <mergeCell ref="D1:H1"/>
    <mergeCell ref="A16:C16"/>
    <mergeCell ref="B11:C11"/>
    <mergeCell ref="A14:C14"/>
  </mergeCells>
  <phoneticPr fontId="0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6"/>
  <sheetViews>
    <sheetView workbookViewId="0">
      <selection activeCell="A3" sqref="A3:XFD3"/>
    </sheetView>
  </sheetViews>
  <sheetFormatPr defaultRowHeight="13.2" x14ac:dyDescent="0.25"/>
  <cols>
    <col min="1" max="1" width="26.5546875" customWidth="1"/>
    <col min="2" max="2" width="12.6640625" customWidth="1"/>
    <col min="3" max="3" width="12.109375" customWidth="1"/>
    <col min="4" max="4" width="15.88671875" customWidth="1"/>
    <col min="5" max="5" width="17.6640625" customWidth="1"/>
  </cols>
  <sheetData>
    <row r="1" spans="1:6" ht="15.6" x14ac:dyDescent="0.3">
      <c r="A1" s="520" t="s">
        <v>280</v>
      </c>
      <c r="B1" s="520"/>
      <c r="C1" s="520"/>
      <c r="D1" s="520"/>
      <c r="E1" s="520"/>
      <c r="F1" s="62"/>
    </row>
    <row r="2" spans="1:6" ht="15.6" x14ac:dyDescent="0.3">
      <c r="A2" s="62"/>
      <c r="B2" s="62"/>
      <c r="C2" s="62"/>
      <c r="D2" s="62"/>
      <c r="E2" s="62"/>
      <c r="F2" s="62"/>
    </row>
    <row r="3" spans="1:6" ht="15.6" x14ac:dyDescent="0.3">
      <c r="A3" s="62"/>
      <c r="B3" s="62"/>
      <c r="C3" s="62"/>
      <c r="D3" s="62"/>
      <c r="E3" s="62"/>
      <c r="F3" s="62"/>
    </row>
    <row r="4" spans="1:6" ht="15.6" x14ac:dyDescent="0.3">
      <c r="A4" s="519" t="s">
        <v>168</v>
      </c>
      <c r="B4" s="519"/>
      <c r="C4" s="519"/>
      <c r="D4" s="519"/>
      <c r="E4" s="519"/>
      <c r="F4" s="62"/>
    </row>
    <row r="5" spans="1:6" ht="28.5" customHeight="1" x14ac:dyDescent="0.3">
      <c r="A5" s="64"/>
      <c r="B5" s="64"/>
      <c r="C5" s="64"/>
      <c r="D5" s="66"/>
      <c r="E5" s="62"/>
      <c r="F5" s="62"/>
    </row>
    <row r="6" spans="1:6" ht="15.75" customHeight="1" thickBot="1" x14ac:dyDescent="0.35">
      <c r="A6" s="29" t="s">
        <v>246</v>
      </c>
      <c r="B6" s="62"/>
      <c r="C6" s="62"/>
      <c r="E6" s="63" t="s">
        <v>193</v>
      </c>
      <c r="F6" s="62"/>
    </row>
    <row r="7" spans="1:6" ht="30.75" customHeight="1" thickBot="1" x14ac:dyDescent="0.35">
      <c r="A7" s="257" t="s">
        <v>169</v>
      </c>
      <c r="B7" s="183" t="s">
        <v>57</v>
      </c>
      <c r="C7" s="183" t="s">
        <v>58</v>
      </c>
      <c r="D7" s="185" t="s">
        <v>170</v>
      </c>
      <c r="E7" s="184" t="s">
        <v>171</v>
      </c>
      <c r="F7" s="62"/>
    </row>
    <row r="8" spans="1:6" ht="39" customHeight="1" x14ac:dyDescent="0.3">
      <c r="A8" s="266" t="s">
        <v>235</v>
      </c>
      <c r="B8" s="246"/>
      <c r="C8" s="247"/>
      <c r="D8" s="248"/>
      <c r="E8" s="245">
        <v>135655656</v>
      </c>
      <c r="F8" s="62"/>
    </row>
    <row r="9" spans="1:6" ht="20.25" customHeight="1" x14ac:dyDescent="0.3">
      <c r="A9" s="261"/>
      <c r="B9" s="62"/>
      <c r="C9" s="62"/>
      <c r="D9" s="62"/>
      <c r="E9" s="62"/>
      <c r="F9" s="62"/>
    </row>
    <row r="10" spans="1:6" ht="16.2" thickBot="1" x14ac:dyDescent="0.35">
      <c r="A10" s="84" t="s">
        <v>221</v>
      </c>
      <c r="B10" s="62"/>
      <c r="C10" s="62"/>
      <c r="E10" s="63" t="s">
        <v>192</v>
      </c>
      <c r="F10" s="62"/>
    </row>
    <row r="11" spans="1:6" ht="31.5" customHeight="1" thickBot="1" x14ac:dyDescent="0.35">
      <c r="A11" s="257" t="s">
        <v>169</v>
      </c>
      <c r="B11" s="183" t="s">
        <v>57</v>
      </c>
      <c r="C11" s="183" t="s">
        <v>58</v>
      </c>
      <c r="D11" s="185" t="s">
        <v>170</v>
      </c>
      <c r="E11" s="184" t="s">
        <v>171</v>
      </c>
      <c r="F11" s="62"/>
    </row>
    <row r="12" spans="1:6" ht="34.5" customHeight="1" x14ac:dyDescent="0.3">
      <c r="A12" s="259"/>
      <c r="B12" s="212"/>
      <c r="C12" s="212"/>
      <c r="D12" s="212"/>
      <c r="E12" s="213"/>
      <c r="F12" s="62"/>
    </row>
    <row r="13" spans="1:6" ht="15.6" x14ac:dyDescent="0.3">
      <c r="A13" s="260"/>
      <c r="B13" s="211"/>
      <c r="C13" s="211"/>
      <c r="D13" s="211"/>
      <c r="E13" s="214"/>
      <c r="F13" s="62"/>
    </row>
    <row r="14" spans="1:6" ht="15.6" x14ac:dyDescent="0.3">
      <c r="A14" s="260"/>
      <c r="B14" s="211"/>
      <c r="C14" s="211"/>
      <c r="D14" s="211"/>
      <c r="E14" s="214"/>
      <c r="F14" s="62"/>
    </row>
    <row r="15" spans="1:6" ht="16.2" thickBot="1" x14ac:dyDescent="0.35">
      <c r="A15" s="262"/>
      <c r="B15" s="215"/>
      <c r="C15" s="215"/>
      <c r="D15" s="215"/>
      <c r="E15" s="216"/>
      <c r="F15" s="62"/>
    </row>
    <row r="16" spans="1:6" ht="15.6" x14ac:dyDescent="0.3">
      <c r="A16" s="261"/>
      <c r="B16" s="62"/>
      <c r="C16" s="62"/>
      <c r="D16" s="62"/>
      <c r="E16" s="62"/>
      <c r="F16" s="62"/>
    </row>
    <row r="17" spans="1:6" ht="16.2" thickBot="1" x14ac:dyDescent="0.35">
      <c r="A17" s="84" t="s">
        <v>247</v>
      </c>
      <c r="B17" s="62"/>
      <c r="C17" s="62"/>
      <c r="E17" s="63" t="s">
        <v>192</v>
      </c>
      <c r="F17" s="62"/>
    </row>
    <row r="18" spans="1:6" ht="28.5" customHeight="1" thickBot="1" x14ac:dyDescent="0.35">
      <c r="A18" s="257" t="s">
        <v>169</v>
      </c>
      <c r="B18" s="183" t="s">
        <v>57</v>
      </c>
      <c r="C18" s="183" t="s">
        <v>58</v>
      </c>
      <c r="D18" s="185" t="s">
        <v>170</v>
      </c>
      <c r="E18" s="184" t="s">
        <v>171</v>
      </c>
      <c r="F18" s="62"/>
    </row>
    <row r="19" spans="1:6" ht="15.6" x14ac:dyDescent="0.3">
      <c r="A19" s="258"/>
      <c r="B19" s="166"/>
      <c r="C19" s="76"/>
      <c r="D19" s="76"/>
      <c r="E19" s="77"/>
      <c r="F19" s="62"/>
    </row>
    <row r="20" spans="1:6" ht="15.6" x14ac:dyDescent="0.3">
      <c r="A20" s="263"/>
      <c r="B20" s="78"/>
      <c r="C20" s="78"/>
      <c r="D20" s="78"/>
      <c r="E20" s="79"/>
      <c r="F20" s="62"/>
    </row>
    <row r="21" spans="1:6" ht="15.6" x14ac:dyDescent="0.3">
      <c r="A21" s="263"/>
      <c r="B21" s="78"/>
      <c r="C21" s="78"/>
      <c r="D21" s="78"/>
      <c r="E21" s="79"/>
      <c r="F21" s="62"/>
    </row>
    <row r="22" spans="1:6" ht="16.2" thickBot="1" x14ac:dyDescent="0.35">
      <c r="A22" s="262"/>
      <c r="B22" s="80"/>
      <c r="C22" s="80"/>
      <c r="D22" s="80"/>
      <c r="E22" s="81"/>
      <c r="F22" s="62"/>
    </row>
    <row r="23" spans="1:6" ht="15.6" x14ac:dyDescent="0.3">
      <c r="A23" s="62"/>
      <c r="B23" s="62"/>
      <c r="C23" s="62"/>
      <c r="D23" s="62"/>
      <c r="E23" s="62"/>
      <c r="F23" s="62"/>
    </row>
    <row r="24" spans="1:6" ht="15.6" x14ac:dyDescent="0.3">
      <c r="A24" s="62"/>
      <c r="B24" s="62"/>
      <c r="C24" s="62"/>
      <c r="D24" s="62"/>
      <c r="E24" s="62"/>
      <c r="F24" s="62"/>
    </row>
    <row r="25" spans="1:6" ht="15.6" x14ac:dyDescent="0.3">
      <c r="A25" s="62"/>
      <c r="B25" s="62"/>
      <c r="C25" s="62"/>
      <c r="D25" s="62"/>
      <c r="E25" s="62"/>
      <c r="F25" s="62"/>
    </row>
    <row r="26" spans="1:6" ht="15.6" x14ac:dyDescent="0.3">
      <c r="A26" s="62"/>
      <c r="B26" s="62"/>
      <c r="C26" s="62"/>
      <c r="D26" s="62"/>
      <c r="E26" s="62"/>
      <c r="F26" s="62"/>
    </row>
    <row r="27" spans="1:6" ht="15.6" x14ac:dyDescent="0.3">
      <c r="A27" s="62"/>
      <c r="B27" s="62"/>
      <c r="C27" s="62"/>
      <c r="D27" s="62"/>
      <c r="E27" s="62"/>
      <c r="F27" s="62"/>
    </row>
    <row r="28" spans="1:6" ht="15.6" x14ac:dyDescent="0.3">
      <c r="A28" s="62"/>
      <c r="B28" s="62"/>
      <c r="C28" s="62"/>
      <c r="D28" s="62"/>
      <c r="E28" s="62"/>
      <c r="F28" s="62"/>
    </row>
    <row r="29" spans="1:6" ht="15.6" x14ac:dyDescent="0.3">
      <c r="A29" s="62"/>
      <c r="B29" s="62"/>
      <c r="C29" s="62"/>
      <c r="D29" s="62"/>
      <c r="E29" s="62"/>
      <c r="F29" s="62"/>
    </row>
    <row r="30" spans="1:6" ht="15.6" x14ac:dyDescent="0.3">
      <c r="A30" s="62"/>
      <c r="B30" s="62"/>
      <c r="C30" s="62"/>
      <c r="D30" s="62"/>
      <c r="E30" s="62"/>
      <c r="F30" s="62"/>
    </row>
    <row r="31" spans="1:6" ht="15.6" x14ac:dyDescent="0.3">
      <c r="A31" s="62"/>
      <c r="B31" s="62"/>
      <c r="C31" s="62"/>
      <c r="D31" s="62"/>
      <c r="E31" s="62"/>
      <c r="F31" s="62"/>
    </row>
    <row r="32" spans="1:6" ht="15.6" x14ac:dyDescent="0.3">
      <c r="A32" s="62"/>
      <c r="B32" s="62"/>
      <c r="C32" s="62"/>
      <c r="D32" s="62"/>
      <c r="E32" s="62"/>
      <c r="F32" s="62"/>
    </row>
    <row r="33" spans="1:6" ht="15.6" x14ac:dyDescent="0.3">
      <c r="A33" s="62"/>
      <c r="B33" s="62"/>
      <c r="C33" s="62"/>
      <c r="D33" s="62"/>
      <c r="E33" s="62"/>
      <c r="F33" s="62"/>
    </row>
    <row r="34" spans="1:6" ht="15.6" x14ac:dyDescent="0.3">
      <c r="A34" s="62"/>
      <c r="B34" s="62"/>
      <c r="C34" s="62"/>
      <c r="D34" s="62"/>
      <c r="E34" s="62"/>
      <c r="F34" s="62"/>
    </row>
    <row r="35" spans="1:6" ht="15.6" x14ac:dyDescent="0.3">
      <c r="A35" s="62"/>
      <c r="B35" s="62"/>
      <c r="C35" s="62"/>
      <c r="D35" s="62"/>
      <c r="E35" s="62"/>
      <c r="F35" s="62"/>
    </row>
    <row r="36" spans="1:6" ht="15.6" x14ac:dyDescent="0.3">
      <c r="A36" s="62"/>
      <c r="B36" s="62"/>
      <c r="C36" s="62"/>
      <c r="D36" s="62"/>
      <c r="E36" s="62"/>
      <c r="F36" s="62"/>
    </row>
    <row r="37" spans="1:6" ht="15.6" x14ac:dyDescent="0.3">
      <c r="A37" s="62"/>
      <c r="B37" s="62"/>
      <c r="C37" s="62"/>
      <c r="D37" s="62"/>
      <c r="E37" s="62"/>
      <c r="F37" s="62"/>
    </row>
    <row r="38" spans="1:6" ht="15.6" x14ac:dyDescent="0.3">
      <c r="A38" s="62"/>
      <c r="B38" s="62"/>
      <c r="C38" s="62"/>
      <c r="D38" s="62"/>
      <c r="E38" s="62"/>
      <c r="F38" s="62"/>
    </row>
    <row r="39" spans="1:6" ht="15.6" x14ac:dyDescent="0.3">
      <c r="A39" s="62"/>
      <c r="B39" s="62"/>
      <c r="C39" s="62"/>
      <c r="D39" s="62"/>
      <c r="E39" s="62"/>
      <c r="F39" s="62"/>
    </row>
    <row r="40" spans="1:6" ht="15.6" x14ac:dyDescent="0.3">
      <c r="A40" s="62"/>
      <c r="B40" s="62"/>
      <c r="C40" s="62"/>
      <c r="D40" s="62"/>
      <c r="E40" s="62"/>
      <c r="F40" s="62"/>
    </row>
    <row r="41" spans="1:6" ht="15.6" x14ac:dyDescent="0.3">
      <c r="A41" s="62"/>
      <c r="B41" s="62"/>
      <c r="C41" s="62"/>
      <c r="D41" s="62"/>
      <c r="E41" s="62"/>
      <c r="F41" s="62"/>
    </row>
    <row r="42" spans="1:6" ht="15.6" x14ac:dyDescent="0.3">
      <c r="A42" s="62"/>
      <c r="B42" s="62"/>
      <c r="C42" s="62"/>
      <c r="D42" s="62"/>
      <c r="E42" s="62"/>
      <c r="F42" s="62"/>
    </row>
    <row r="43" spans="1:6" ht="15.6" x14ac:dyDescent="0.3">
      <c r="A43" s="62"/>
      <c r="B43" s="62"/>
      <c r="C43" s="62"/>
      <c r="D43" s="62"/>
      <c r="E43" s="62"/>
      <c r="F43" s="62"/>
    </row>
    <row r="44" spans="1:6" ht="15.6" x14ac:dyDescent="0.3">
      <c r="A44" s="62"/>
      <c r="B44" s="62"/>
      <c r="C44" s="62"/>
      <c r="D44" s="62"/>
      <c r="E44" s="62"/>
      <c r="F44" s="62"/>
    </row>
    <row r="45" spans="1:6" ht="15.6" x14ac:dyDescent="0.3">
      <c r="A45" s="62"/>
      <c r="B45" s="62"/>
      <c r="C45" s="62"/>
      <c r="D45" s="62"/>
      <c r="E45" s="62"/>
      <c r="F45" s="62"/>
    </row>
    <row r="46" spans="1:6" ht="15.6" x14ac:dyDescent="0.3">
      <c r="A46" s="62"/>
      <c r="B46" s="62"/>
      <c r="C46" s="62"/>
      <c r="D46" s="62"/>
      <c r="E46" s="62"/>
      <c r="F46" s="62"/>
    </row>
    <row r="47" spans="1:6" ht="15.6" x14ac:dyDescent="0.3">
      <c r="A47" s="62"/>
      <c r="B47" s="62"/>
      <c r="C47" s="62"/>
      <c r="D47" s="62"/>
      <c r="E47" s="62"/>
      <c r="F47" s="62"/>
    </row>
    <row r="48" spans="1:6" ht="15.6" x14ac:dyDescent="0.3">
      <c r="A48" s="62"/>
      <c r="B48" s="62"/>
      <c r="C48" s="62"/>
      <c r="D48" s="62"/>
      <c r="E48" s="62"/>
      <c r="F48" s="62"/>
    </row>
    <row r="49" spans="1:6" ht="15.6" x14ac:dyDescent="0.3">
      <c r="A49" s="62"/>
      <c r="B49" s="62"/>
      <c r="C49" s="62"/>
      <c r="D49" s="62"/>
      <c r="E49" s="62"/>
      <c r="F49" s="62"/>
    </row>
    <row r="50" spans="1:6" ht="15.6" x14ac:dyDescent="0.3">
      <c r="A50" s="62"/>
      <c r="B50" s="62"/>
      <c r="C50" s="62"/>
      <c r="D50" s="62"/>
      <c r="E50" s="62"/>
      <c r="F50" s="62"/>
    </row>
    <row r="51" spans="1:6" ht="15" x14ac:dyDescent="0.25">
      <c r="A51" s="82"/>
      <c r="B51" s="82"/>
      <c r="C51" s="82"/>
      <c r="D51" s="82"/>
      <c r="E51" s="82"/>
      <c r="F51" s="82"/>
    </row>
    <row r="52" spans="1:6" ht="15" x14ac:dyDescent="0.25">
      <c r="A52" s="82"/>
      <c r="B52" s="82"/>
      <c r="C52" s="82"/>
      <c r="D52" s="82"/>
      <c r="E52" s="82"/>
      <c r="F52" s="82"/>
    </row>
    <row r="53" spans="1:6" ht="15" x14ac:dyDescent="0.25">
      <c r="A53" s="82"/>
      <c r="B53" s="82"/>
      <c r="C53" s="82"/>
      <c r="D53" s="82"/>
      <c r="E53" s="82"/>
      <c r="F53" s="82"/>
    </row>
    <row r="54" spans="1:6" ht="15" x14ac:dyDescent="0.25">
      <c r="A54" s="82"/>
      <c r="B54" s="82"/>
      <c r="C54" s="82"/>
      <c r="D54" s="82"/>
      <c r="E54" s="82"/>
      <c r="F54" s="82"/>
    </row>
    <row r="55" spans="1:6" ht="15" x14ac:dyDescent="0.25">
      <c r="A55" s="82"/>
      <c r="B55" s="82"/>
      <c r="C55" s="82"/>
      <c r="D55" s="82"/>
      <c r="E55" s="82"/>
      <c r="F55" s="82"/>
    </row>
    <row r="56" spans="1:6" ht="15" x14ac:dyDescent="0.25">
      <c r="A56" s="82"/>
      <c r="B56" s="82"/>
      <c r="C56" s="82"/>
      <c r="D56" s="82"/>
      <c r="E56" s="82"/>
      <c r="F56" s="82"/>
    </row>
  </sheetData>
  <mergeCells count="2">
    <mergeCell ref="A4:E4"/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8"/>
  <sheetViews>
    <sheetView workbookViewId="0">
      <selection sqref="A1:XFD1"/>
    </sheetView>
  </sheetViews>
  <sheetFormatPr defaultRowHeight="13.2" x14ac:dyDescent="0.25"/>
  <cols>
    <col min="1" max="1" width="21.44140625" customWidth="1"/>
    <col min="2" max="4" width="13.6640625" customWidth="1"/>
    <col min="5" max="5" width="17.6640625" customWidth="1"/>
    <col min="9" max="9" width="10.44140625" customWidth="1"/>
    <col min="10" max="10" width="21.88671875" customWidth="1"/>
  </cols>
  <sheetData>
    <row r="1" spans="1:13" ht="15.6" x14ac:dyDescent="0.3">
      <c r="B1" s="520" t="s">
        <v>279</v>
      </c>
      <c r="C1" s="520"/>
      <c r="D1" s="520"/>
      <c r="E1" s="520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6" x14ac:dyDescent="0.3">
      <c r="A3" s="31"/>
      <c r="B3" s="1"/>
      <c r="C3" s="1"/>
      <c r="D3" s="1"/>
      <c r="E3" s="13"/>
      <c r="F3" s="13"/>
      <c r="G3" s="1"/>
      <c r="H3" s="1"/>
      <c r="I3" s="1"/>
      <c r="J3" s="1"/>
      <c r="K3" s="1"/>
      <c r="L3" s="14"/>
      <c r="M3" s="13"/>
    </row>
    <row r="4" spans="1:13" ht="15.6" x14ac:dyDescent="0.3">
      <c r="A4" s="586" t="s">
        <v>248</v>
      </c>
      <c r="B4" s="586"/>
      <c r="C4" s="586"/>
      <c r="D4" s="586"/>
      <c r="E4" s="586"/>
      <c r="F4" s="1"/>
      <c r="G4" s="1"/>
      <c r="H4" s="1"/>
      <c r="I4" s="1"/>
      <c r="J4" s="1"/>
      <c r="K4" s="1"/>
      <c r="L4" s="1"/>
      <c r="M4" s="1"/>
    </row>
    <row r="5" spans="1:13" ht="15.6" x14ac:dyDescent="0.3">
      <c r="A5" s="83"/>
      <c r="B5" s="83"/>
      <c r="C5" s="83"/>
      <c r="D5" s="83"/>
      <c r="E5" s="83"/>
      <c r="F5" s="1"/>
      <c r="G5" s="1"/>
      <c r="H5" s="1"/>
      <c r="I5" s="1"/>
      <c r="J5" s="1"/>
      <c r="K5" s="1"/>
      <c r="L5" s="1"/>
      <c r="M5" s="1"/>
    </row>
    <row r="6" spans="1:13" ht="15.6" x14ac:dyDescent="0.3">
      <c r="A6" s="83"/>
      <c r="B6" s="83"/>
      <c r="C6" s="83"/>
      <c r="D6" s="83"/>
      <c r="E6" s="83"/>
      <c r="F6" s="1"/>
      <c r="G6" s="1"/>
      <c r="H6" s="1"/>
      <c r="I6" s="1"/>
      <c r="J6" s="1"/>
      <c r="K6" s="1"/>
      <c r="L6" s="1"/>
      <c r="M6" s="1"/>
    </row>
    <row r="7" spans="1:13" ht="15.6" x14ac:dyDescent="0.3">
      <c r="A7" s="1"/>
      <c r="B7" s="1"/>
      <c r="C7" s="15"/>
      <c r="D7" s="15"/>
      <c r="E7" s="15"/>
      <c r="F7" s="15"/>
      <c r="G7" s="15"/>
      <c r="H7" s="15"/>
      <c r="I7" s="1"/>
      <c r="J7" s="1"/>
      <c r="K7" s="1"/>
      <c r="L7" s="1"/>
      <c r="M7" s="1"/>
    </row>
    <row r="8" spans="1:13" ht="13.8" thickBot="1" x14ac:dyDescent="0.3">
      <c r="A8" s="1"/>
      <c r="B8" s="1"/>
      <c r="C8" s="24"/>
      <c r="D8" s="24"/>
      <c r="E8" s="24" t="s">
        <v>192</v>
      </c>
      <c r="F8" s="1"/>
      <c r="G8" s="1"/>
      <c r="H8" s="1"/>
      <c r="I8" s="1"/>
      <c r="J8" s="1"/>
      <c r="K8" s="1"/>
      <c r="L8" s="1"/>
      <c r="M8" s="1"/>
    </row>
    <row r="9" spans="1:13" ht="48.75" customHeight="1" x14ac:dyDescent="0.3">
      <c r="A9" s="486" t="s">
        <v>0</v>
      </c>
      <c r="B9" s="487" t="s">
        <v>172</v>
      </c>
      <c r="C9" s="487" t="s">
        <v>56</v>
      </c>
      <c r="D9" s="301" t="s">
        <v>283</v>
      </c>
      <c r="E9" s="488" t="s">
        <v>27</v>
      </c>
      <c r="F9" s="15"/>
      <c r="G9" s="1"/>
      <c r="H9" s="1"/>
      <c r="I9" s="1"/>
      <c r="J9" s="1"/>
      <c r="K9" s="1"/>
      <c r="L9" s="1"/>
      <c r="M9" s="1"/>
    </row>
    <row r="10" spans="1:13" ht="23.25" customHeight="1" x14ac:dyDescent="0.25">
      <c r="A10" s="167" t="s">
        <v>14</v>
      </c>
      <c r="B10" s="168"/>
      <c r="C10" s="168"/>
      <c r="D10" s="484"/>
      <c r="E10" s="169" t="s">
        <v>15</v>
      </c>
      <c r="F10" s="1"/>
      <c r="G10" s="1"/>
      <c r="H10" s="1"/>
      <c r="I10" s="1"/>
      <c r="J10" s="1"/>
      <c r="K10" s="1"/>
      <c r="L10" s="1"/>
      <c r="M10" s="1"/>
    </row>
    <row r="11" spans="1:13" ht="25.5" customHeight="1" x14ac:dyDescent="0.25">
      <c r="A11" s="167" t="s">
        <v>16</v>
      </c>
      <c r="B11" s="168">
        <v>7246207</v>
      </c>
      <c r="C11" s="168"/>
      <c r="D11" s="484">
        <v>1274716</v>
      </c>
      <c r="E11" s="169"/>
      <c r="G11" s="1"/>
      <c r="H11" s="1"/>
      <c r="I11" s="1"/>
      <c r="J11" s="1"/>
      <c r="K11" s="1"/>
      <c r="L11" s="1"/>
      <c r="M11" s="1"/>
    </row>
    <row r="12" spans="1:13" ht="20.25" customHeight="1" x14ac:dyDescent="0.25">
      <c r="A12" s="167" t="s">
        <v>28</v>
      </c>
      <c r="B12" s="168">
        <v>300000</v>
      </c>
      <c r="C12" s="168"/>
      <c r="D12" s="484"/>
      <c r="E12" s="169" t="s">
        <v>17</v>
      </c>
      <c r="F12" s="1"/>
      <c r="G12" s="1"/>
      <c r="H12" s="1"/>
      <c r="I12" s="1"/>
      <c r="J12" s="24"/>
      <c r="K12" s="1"/>
      <c r="L12" s="1"/>
      <c r="M12" s="1"/>
    </row>
    <row r="13" spans="1:13" ht="24.75" customHeight="1" thickBot="1" x14ac:dyDescent="0.35">
      <c r="A13" s="170" t="s">
        <v>24</v>
      </c>
      <c r="B13" s="171">
        <f>SUM(B11)</f>
        <v>7246207</v>
      </c>
      <c r="C13" s="171"/>
      <c r="D13" s="485">
        <v>1274716</v>
      </c>
      <c r="E13" s="172"/>
      <c r="F13" s="173"/>
      <c r="G13" s="174"/>
      <c r="H13" s="174"/>
      <c r="I13" s="174"/>
      <c r="J13" s="174"/>
      <c r="K13" s="1"/>
      <c r="L13" s="1"/>
      <c r="M13" s="1"/>
    </row>
    <row r="14" spans="1:13" ht="15.6" x14ac:dyDescent="0.25">
      <c r="A14" s="122"/>
      <c r="B14" s="122"/>
      <c r="C14" s="175"/>
      <c r="D14" s="175"/>
      <c r="E14" s="175"/>
      <c r="F14" s="175"/>
      <c r="G14" s="10"/>
      <c r="H14" s="10"/>
      <c r="I14" s="10"/>
      <c r="J14" s="1"/>
      <c r="K14" s="1"/>
      <c r="L14" s="1"/>
      <c r="M14" s="1"/>
    </row>
    <row r="15" spans="1:13" ht="15.6" x14ac:dyDescent="0.3">
      <c r="A15" s="176"/>
      <c r="B15" s="177"/>
      <c r="C15" s="176"/>
      <c r="D15" s="176"/>
      <c r="E15" s="176"/>
      <c r="F15" s="176"/>
      <c r="G15" s="178"/>
      <c r="H15" s="1"/>
      <c r="I15" s="1"/>
      <c r="J15" s="179"/>
      <c r="K15" s="1"/>
      <c r="L15" s="1"/>
      <c r="M15" s="1"/>
    </row>
    <row r="16" spans="1:13" ht="15.6" x14ac:dyDescent="0.3">
      <c r="A16" s="176"/>
      <c r="B16" s="177"/>
      <c r="C16" s="176"/>
      <c r="D16" s="176"/>
      <c r="E16" s="176"/>
      <c r="F16" s="176"/>
      <c r="G16" s="178"/>
      <c r="H16" s="178"/>
      <c r="I16" s="1"/>
      <c r="J16" s="179"/>
      <c r="K16" s="1"/>
      <c r="L16" s="1"/>
      <c r="M16" s="1"/>
    </row>
    <row r="17" spans="1:13" ht="15.6" x14ac:dyDescent="0.25">
      <c r="A17" s="176"/>
      <c r="B17" s="180"/>
      <c r="C17" s="176"/>
      <c r="D17" s="176"/>
      <c r="E17" s="176"/>
      <c r="F17" s="176"/>
      <c r="G17" s="176"/>
      <c r="H17" s="176"/>
      <c r="I17" s="1"/>
      <c r="J17" s="178"/>
      <c r="K17" s="1"/>
      <c r="L17" s="1"/>
      <c r="M17" s="1"/>
    </row>
    <row r="18" spans="1:13" ht="22.5" customHeight="1" x14ac:dyDescent="0.25">
      <c r="A18" s="126"/>
      <c r="B18" s="126"/>
      <c r="C18" s="181"/>
      <c r="D18" s="181"/>
      <c r="E18" s="181"/>
      <c r="F18" s="181"/>
      <c r="G18" s="181"/>
      <c r="H18" s="181"/>
      <c r="I18" s="1"/>
      <c r="J18" s="1"/>
      <c r="K18" s="1"/>
      <c r="L18" s="1"/>
      <c r="M18" s="1"/>
    </row>
  </sheetData>
  <mergeCells count="2">
    <mergeCell ref="B1:E1"/>
    <mergeCell ref="A4:E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87"/>
  <sheetViews>
    <sheetView tabSelected="1" topLeftCell="A67" workbookViewId="0">
      <selection activeCell="G84" sqref="G84"/>
    </sheetView>
  </sheetViews>
  <sheetFormatPr defaultColWidth="9.109375" defaultRowHeight="13.2" x14ac:dyDescent="0.25"/>
  <cols>
    <col min="1" max="1" width="44.44140625" style="1" customWidth="1"/>
    <col min="2" max="4" width="12.6640625" style="1" customWidth="1"/>
    <col min="5" max="16384" width="9.109375" style="1"/>
  </cols>
  <sheetData>
    <row r="1" spans="1:4" ht="15" customHeight="1" x14ac:dyDescent="0.3">
      <c r="A1" s="582" t="s">
        <v>281</v>
      </c>
      <c r="B1" s="582"/>
      <c r="C1" s="582"/>
      <c r="D1" s="582"/>
    </row>
    <row r="3" spans="1:4" ht="18" x14ac:dyDescent="0.25">
      <c r="A3" s="285" t="s">
        <v>249</v>
      </c>
      <c r="B3" s="285"/>
      <c r="C3" s="286"/>
      <c r="D3" s="286"/>
    </row>
    <row r="4" spans="1:4" ht="18" x14ac:dyDescent="0.35">
      <c r="A4" s="25"/>
      <c r="B4" s="25"/>
      <c r="C4" s="25"/>
      <c r="D4" s="25"/>
    </row>
    <row r="5" spans="1:4" ht="13.8" thickBot="1" x14ac:dyDescent="0.3">
      <c r="B5" s="24"/>
      <c r="D5" s="24" t="s">
        <v>192</v>
      </c>
    </row>
    <row r="6" spans="1:4" ht="41.25" customHeight="1" thickBot="1" x14ac:dyDescent="0.3">
      <c r="A6" s="478" t="s">
        <v>0</v>
      </c>
      <c r="B6" s="479" t="s">
        <v>250</v>
      </c>
      <c r="C6" s="346" t="s">
        <v>283</v>
      </c>
      <c r="D6" s="347" t="s">
        <v>304</v>
      </c>
    </row>
    <row r="7" spans="1:4" ht="19.5" customHeight="1" x14ac:dyDescent="0.25">
      <c r="A7" s="221" t="s">
        <v>29</v>
      </c>
      <c r="B7" s="267">
        <f>SUM(B17,B8)</f>
        <v>214605353</v>
      </c>
      <c r="C7" s="267">
        <f t="shared" ref="C7:D7" si="0">SUM(C17,C8)</f>
        <v>236716793</v>
      </c>
      <c r="D7" s="469">
        <f t="shared" si="0"/>
        <v>207227123</v>
      </c>
    </row>
    <row r="8" spans="1:4" ht="14.4" x14ac:dyDescent="0.3">
      <c r="A8" s="222" t="s">
        <v>30</v>
      </c>
      <c r="B8" s="268">
        <f>SUM(B9:B14)</f>
        <v>214405353</v>
      </c>
      <c r="C8" s="268">
        <f t="shared" ref="C8:D8" si="1">SUM(C9:C14)</f>
        <v>236402793</v>
      </c>
      <c r="D8" s="388">
        <f t="shared" si="1"/>
        <v>206898123</v>
      </c>
    </row>
    <row r="9" spans="1:4" ht="13.8" x14ac:dyDescent="0.25">
      <c r="A9" s="223" t="s">
        <v>199</v>
      </c>
      <c r="B9" s="269">
        <v>175419572</v>
      </c>
      <c r="C9" s="463">
        <v>180977017</v>
      </c>
      <c r="D9" s="464">
        <v>144527202</v>
      </c>
    </row>
    <row r="10" spans="1:4" ht="13.8" x14ac:dyDescent="0.25">
      <c r="A10" s="223" t="s">
        <v>200</v>
      </c>
      <c r="B10" s="269">
        <v>8016395</v>
      </c>
      <c r="C10" s="463">
        <v>20894721</v>
      </c>
      <c r="D10" s="464">
        <v>23608835</v>
      </c>
    </row>
    <row r="11" spans="1:4" ht="15.6" x14ac:dyDescent="0.3">
      <c r="A11" s="223" t="s">
        <v>201</v>
      </c>
      <c r="B11" s="269">
        <v>17450000</v>
      </c>
      <c r="C11" s="463">
        <v>17643475</v>
      </c>
      <c r="D11" s="439">
        <v>22681852</v>
      </c>
    </row>
    <row r="12" spans="1:4" ht="13.8" x14ac:dyDescent="0.25">
      <c r="A12" s="223" t="s">
        <v>173</v>
      </c>
      <c r="B12" s="269">
        <v>12869386</v>
      </c>
      <c r="C12" s="463">
        <v>15132663</v>
      </c>
      <c r="D12" s="464">
        <v>14390642</v>
      </c>
    </row>
    <row r="13" spans="1:4" ht="15.6" x14ac:dyDescent="0.3">
      <c r="A13" s="223" t="s">
        <v>202</v>
      </c>
      <c r="B13" s="269"/>
      <c r="C13" s="465"/>
      <c r="D13" s="466"/>
    </row>
    <row r="14" spans="1:4" ht="13.8" x14ac:dyDescent="0.25">
      <c r="A14" s="224" t="s">
        <v>203</v>
      </c>
      <c r="B14" s="270">
        <v>650000</v>
      </c>
      <c r="C14" s="431">
        <v>1754917</v>
      </c>
      <c r="D14" s="432">
        <v>1689592</v>
      </c>
    </row>
    <row r="15" spans="1:4" ht="16.8" x14ac:dyDescent="0.3">
      <c r="A15" s="224"/>
      <c r="B15" s="270"/>
      <c r="C15" s="467"/>
      <c r="D15" s="468"/>
    </row>
    <row r="16" spans="1:4" ht="16.8" x14ac:dyDescent="0.3">
      <c r="A16" s="223"/>
      <c r="B16" s="271"/>
      <c r="C16" s="467"/>
      <c r="D16" s="468"/>
    </row>
    <row r="17" spans="1:4" ht="14.4" x14ac:dyDescent="0.3">
      <c r="A17" s="222" t="s">
        <v>31</v>
      </c>
      <c r="B17" s="268">
        <f>SUM(B18:B21)</f>
        <v>200000</v>
      </c>
      <c r="C17" s="268">
        <f t="shared" ref="C17:D17" si="2">SUM(C18:C21)</f>
        <v>314000</v>
      </c>
      <c r="D17" s="388">
        <f t="shared" si="2"/>
        <v>329000</v>
      </c>
    </row>
    <row r="18" spans="1:4" ht="16.8" x14ac:dyDescent="0.3">
      <c r="A18" s="224" t="s">
        <v>174</v>
      </c>
      <c r="B18" s="270"/>
      <c r="C18" s="467"/>
      <c r="D18" s="468"/>
    </row>
    <row r="19" spans="1:4" ht="16.8" x14ac:dyDescent="0.3">
      <c r="A19" s="224" t="s">
        <v>204</v>
      </c>
      <c r="B19" s="270"/>
      <c r="C19" s="467"/>
      <c r="D19" s="468"/>
    </row>
    <row r="20" spans="1:4" ht="13.8" x14ac:dyDescent="0.25">
      <c r="A20" s="224" t="s">
        <v>175</v>
      </c>
      <c r="B20" s="270">
        <v>100000</v>
      </c>
      <c r="C20" s="431">
        <v>100000</v>
      </c>
      <c r="D20" s="432">
        <v>55000</v>
      </c>
    </row>
    <row r="21" spans="1:4" ht="13.8" x14ac:dyDescent="0.25">
      <c r="A21" s="224" t="s">
        <v>205</v>
      </c>
      <c r="B21" s="270">
        <v>100000</v>
      </c>
      <c r="C21" s="431">
        <v>214000</v>
      </c>
      <c r="D21" s="432">
        <v>274000</v>
      </c>
    </row>
    <row r="22" spans="1:4" ht="16.8" x14ac:dyDescent="0.3">
      <c r="A22" s="225"/>
      <c r="B22" s="272"/>
      <c r="C22" s="440"/>
      <c r="D22" s="441"/>
    </row>
    <row r="23" spans="1:4" ht="13.8" x14ac:dyDescent="0.25">
      <c r="A23" s="225" t="s">
        <v>206</v>
      </c>
      <c r="B23" s="272">
        <f>SUM(B27,B24)</f>
        <v>147922782</v>
      </c>
      <c r="C23" s="272">
        <f t="shared" ref="C23:D23" si="3">SUM(C27,C24)</f>
        <v>147922782</v>
      </c>
      <c r="D23" s="390">
        <f t="shared" si="3"/>
        <v>147922782</v>
      </c>
    </row>
    <row r="24" spans="1:4" ht="14.4" x14ac:dyDescent="0.3">
      <c r="A24" s="222" t="s">
        <v>35</v>
      </c>
      <c r="B24" s="268">
        <f>SUM(B25:B26)</f>
        <v>147922782</v>
      </c>
      <c r="C24" s="268">
        <f t="shared" ref="C24:D24" si="4">SUM(C25:C26)</f>
        <v>147922782</v>
      </c>
      <c r="D24" s="388">
        <f t="shared" si="4"/>
        <v>147922782</v>
      </c>
    </row>
    <row r="25" spans="1:4" ht="13.8" x14ac:dyDescent="0.25">
      <c r="A25" s="224" t="s">
        <v>36</v>
      </c>
      <c r="B25" s="270">
        <v>12267126</v>
      </c>
      <c r="C25" s="431">
        <v>12267126</v>
      </c>
      <c r="D25" s="432">
        <v>12267126</v>
      </c>
    </row>
    <row r="26" spans="1:4" ht="13.8" x14ac:dyDescent="0.25">
      <c r="A26" s="224" t="s">
        <v>37</v>
      </c>
      <c r="B26" s="270">
        <v>135655656</v>
      </c>
      <c r="C26" s="431">
        <v>135655656</v>
      </c>
      <c r="D26" s="432">
        <v>135655656</v>
      </c>
    </row>
    <row r="27" spans="1:4" ht="16.8" x14ac:dyDescent="0.3">
      <c r="A27" s="222" t="s">
        <v>38</v>
      </c>
      <c r="B27" s="268"/>
      <c r="C27" s="467"/>
      <c r="D27" s="468"/>
    </row>
    <row r="28" spans="1:4" ht="16.8" x14ac:dyDescent="0.3">
      <c r="A28" s="224" t="s">
        <v>39</v>
      </c>
      <c r="B28" s="270"/>
      <c r="C28" s="467"/>
      <c r="D28" s="468"/>
    </row>
    <row r="29" spans="1:4" ht="16.8" x14ac:dyDescent="0.3">
      <c r="A29" s="224" t="s">
        <v>40</v>
      </c>
      <c r="B29" s="270"/>
      <c r="C29" s="467"/>
      <c r="D29" s="468"/>
    </row>
    <row r="30" spans="1:4" ht="16.8" x14ac:dyDescent="0.3">
      <c r="A30" s="224"/>
      <c r="B30" s="270"/>
      <c r="C30" s="467"/>
      <c r="D30" s="468"/>
    </row>
    <row r="31" spans="1:4" ht="13.8" x14ac:dyDescent="0.25">
      <c r="A31" s="226" t="s">
        <v>18</v>
      </c>
      <c r="B31" s="273">
        <f>SUM(B23,B7)</f>
        <v>362528135</v>
      </c>
      <c r="C31" s="273">
        <f t="shared" ref="C31:D31" si="5">SUM(C23,C7)</f>
        <v>384639575</v>
      </c>
      <c r="D31" s="470">
        <f t="shared" si="5"/>
        <v>355149905</v>
      </c>
    </row>
    <row r="32" spans="1:4" ht="14.4" x14ac:dyDescent="0.3">
      <c r="A32" s="227" t="s">
        <v>41</v>
      </c>
      <c r="B32" s="274">
        <f>SUM(B31-B33)</f>
        <v>226672479</v>
      </c>
      <c r="C32" s="274">
        <f t="shared" ref="C32:D32" si="6">SUM(C31-C33)</f>
        <v>248669919</v>
      </c>
      <c r="D32" s="471">
        <f t="shared" si="6"/>
        <v>219165249</v>
      </c>
    </row>
    <row r="33" spans="1:4" ht="15" thickBot="1" x14ac:dyDescent="0.35">
      <c r="A33" s="228" t="s">
        <v>42</v>
      </c>
      <c r="B33" s="275">
        <f>SUM(B17,B26,B29)</f>
        <v>135855656</v>
      </c>
      <c r="C33" s="275">
        <f t="shared" ref="C33:D33" si="7">SUM(C17,C26,C29)</f>
        <v>135969656</v>
      </c>
      <c r="D33" s="472">
        <f t="shared" si="7"/>
        <v>135984656</v>
      </c>
    </row>
    <row r="34" spans="1:4" ht="17.25" customHeight="1" x14ac:dyDescent="0.25">
      <c r="B34" s="220"/>
    </row>
    <row r="35" spans="1:4" ht="15.75" customHeight="1" x14ac:dyDescent="0.25">
      <c r="B35" s="220"/>
    </row>
    <row r="36" spans="1:4" ht="15.75" customHeight="1" x14ac:dyDescent="0.25">
      <c r="B36" s="220"/>
    </row>
    <row r="37" spans="1:4" x14ac:dyDescent="0.25">
      <c r="B37" s="220"/>
    </row>
    <row r="38" spans="1:4" x14ac:dyDescent="0.25">
      <c r="B38" s="220"/>
    </row>
    <row r="39" spans="1:4" x14ac:dyDescent="0.25">
      <c r="B39" s="220"/>
    </row>
    <row r="40" spans="1:4" x14ac:dyDescent="0.25">
      <c r="B40" s="220"/>
    </row>
    <row r="41" spans="1:4" x14ac:dyDescent="0.25">
      <c r="B41" s="220"/>
    </row>
    <row r="42" spans="1:4" x14ac:dyDescent="0.25">
      <c r="B42" s="220"/>
    </row>
    <row r="43" spans="1:4" x14ac:dyDescent="0.25">
      <c r="B43" s="220"/>
    </row>
    <row r="44" spans="1:4" x14ac:dyDescent="0.25">
      <c r="B44" s="220"/>
    </row>
    <row r="45" spans="1:4" x14ac:dyDescent="0.25">
      <c r="B45" s="220"/>
    </row>
    <row r="46" spans="1:4" x14ac:dyDescent="0.25">
      <c r="B46" s="220"/>
    </row>
    <row r="47" spans="1:4" x14ac:dyDescent="0.25">
      <c r="B47" s="220"/>
    </row>
    <row r="48" spans="1:4" x14ac:dyDescent="0.25">
      <c r="B48" s="220"/>
    </row>
    <row r="49" spans="1:4" ht="15.6" x14ac:dyDescent="0.3">
      <c r="A49" s="520" t="s">
        <v>282</v>
      </c>
      <c r="B49" s="520"/>
      <c r="C49" s="520"/>
      <c r="D49" s="520"/>
    </row>
    <row r="50" spans="1:4" x14ac:dyDescent="0.25">
      <c r="B50" s="220"/>
    </row>
    <row r="51" spans="1:4" ht="18" x14ac:dyDescent="0.35">
      <c r="B51" s="220"/>
      <c r="C51" s="25"/>
      <c r="D51" s="25"/>
    </row>
    <row r="52" spans="1:4" ht="18.75" customHeight="1" x14ac:dyDescent="0.25">
      <c r="A52" s="587" t="s">
        <v>249</v>
      </c>
      <c r="B52" s="587"/>
      <c r="C52" s="587"/>
      <c r="D52" s="587"/>
    </row>
    <row r="53" spans="1:4" ht="18" x14ac:dyDescent="0.35">
      <c r="A53" s="25"/>
      <c r="B53" s="229"/>
    </row>
    <row r="54" spans="1:4" ht="13.8" thickBot="1" x14ac:dyDescent="0.3">
      <c r="B54" s="230"/>
      <c r="D54" s="230" t="s">
        <v>192</v>
      </c>
    </row>
    <row r="55" spans="1:4" ht="42" thickBot="1" x14ac:dyDescent="0.3">
      <c r="A55" s="480" t="s">
        <v>0</v>
      </c>
      <c r="B55" s="481" t="s">
        <v>250</v>
      </c>
      <c r="C55" s="346" t="s">
        <v>283</v>
      </c>
      <c r="D55" s="347" t="s">
        <v>304</v>
      </c>
    </row>
    <row r="56" spans="1:4" ht="13.8" x14ac:dyDescent="0.25">
      <c r="A56" s="69" t="s">
        <v>32</v>
      </c>
      <c r="B56" s="278">
        <f>SUM(B57+B66+B72)</f>
        <v>356525977</v>
      </c>
      <c r="C56" s="278">
        <f t="shared" ref="C56:D56" si="8">SUM(C57+C66+C72)</f>
        <v>378637417</v>
      </c>
      <c r="D56" s="475">
        <f t="shared" si="8"/>
        <v>248044614</v>
      </c>
    </row>
    <row r="57" spans="1:4" ht="14.4" x14ac:dyDescent="0.3">
      <c r="A57" s="55" t="s">
        <v>33</v>
      </c>
      <c r="B57" s="279">
        <f>SUM(B58:B65)</f>
        <v>217448854</v>
      </c>
      <c r="C57" s="279">
        <f t="shared" ref="C57:D57" si="9">SUM(C58:C65)</f>
        <v>244635990</v>
      </c>
      <c r="D57" s="476">
        <f t="shared" si="9"/>
        <v>190559792</v>
      </c>
    </row>
    <row r="58" spans="1:4" ht="13.8" x14ac:dyDescent="0.25">
      <c r="A58" s="72" t="s">
        <v>43</v>
      </c>
      <c r="B58" s="280">
        <v>110226046</v>
      </c>
      <c r="C58" s="463">
        <v>128362273</v>
      </c>
      <c r="D58" s="432">
        <v>106790969</v>
      </c>
    </row>
    <row r="59" spans="1:4" ht="13.8" x14ac:dyDescent="0.25">
      <c r="A59" s="72" t="s">
        <v>207</v>
      </c>
      <c r="B59" s="280">
        <v>14136811</v>
      </c>
      <c r="C59" s="463">
        <v>15136811</v>
      </c>
      <c r="D59" s="464">
        <v>12816871</v>
      </c>
    </row>
    <row r="60" spans="1:4" ht="13.8" x14ac:dyDescent="0.25">
      <c r="A60" s="72" t="s">
        <v>44</v>
      </c>
      <c r="B60" s="280">
        <v>59011993</v>
      </c>
      <c r="C60" s="514">
        <v>67608317</v>
      </c>
      <c r="D60" s="515">
        <v>54185396</v>
      </c>
    </row>
    <row r="61" spans="1:4" ht="13.8" x14ac:dyDescent="0.25">
      <c r="A61" s="72" t="s">
        <v>208</v>
      </c>
      <c r="B61" s="280">
        <v>28163000</v>
      </c>
      <c r="C61" s="447">
        <v>26163000</v>
      </c>
      <c r="D61" s="448">
        <v>11271210</v>
      </c>
    </row>
    <row r="62" spans="1:4" ht="13.8" x14ac:dyDescent="0.25">
      <c r="A62" s="231" t="s">
        <v>209</v>
      </c>
      <c r="B62" s="280">
        <v>4094499</v>
      </c>
      <c r="C62" s="431">
        <v>4094499</v>
      </c>
      <c r="D62" s="432">
        <v>2384256</v>
      </c>
    </row>
    <row r="63" spans="1:4" ht="13.8" x14ac:dyDescent="0.25">
      <c r="A63" s="72" t="s">
        <v>210</v>
      </c>
      <c r="B63" s="280">
        <v>495000</v>
      </c>
      <c r="C63" s="431">
        <v>820000</v>
      </c>
      <c r="D63" s="432">
        <v>820000</v>
      </c>
    </row>
    <row r="64" spans="1:4" ht="13.8" x14ac:dyDescent="0.25">
      <c r="A64" s="72" t="s">
        <v>211</v>
      </c>
      <c r="B64" s="280">
        <v>750000</v>
      </c>
      <c r="C64" s="431">
        <v>750000</v>
      </c>
      <c r="D64" s="432">
        <v>590000</v>
      </c>
    </row>
    <row r="65" spans="1:4" ht="13.8" x14ac:dyDescent="0.25">
      <c r="A65" s="231" t="s">
        <v>212</v>
      </c>
      <c r="B65" s="280">
        <v>571505</v>
      </c>
      <c r="C65" s="431">
        <v>1701090</v>
      </c>
      <c r="D65" s="432">
        <v>1701090</v>
      </c>
    </row>
    <row r="66" spans="1:4" ht="14.4" x14ac:dyDescent="0.3">
      <c r="A66" s="55" t="s">
        <v>34</v>
      </c>
      <c r="B66" s="279">
        <f>SUM(B67:B70)</f>
        <v>131830916</v>
      </c>
      <c r="C66" s="279">
        <f t="shared" ref="C66:D66" si="10">SUM(C67:C70)</f>
        <v>132726711</v>
      </c>
      <c r="D66" s="476">
        <f t="shared" si="10"/>
        <v>57484822</v>
      </c>
    </row>
    <row r="67" spans="1:4" ht="13.8" x14ac:dyDescent="0.25">
      <c r="A67" s="72" t="s">
        <v>45</v>
      </c>
      <c r="B67" s="280">
        <v>625000</v>
      </c>
      <c r="C67" s="431">
        <v>1520795</v>
      </c>
      <c r="D67" s="432">
        <v>1520795</v>
      </c>
    </row>
    <row r="68" spans="1:4" ht="13.8" x14ac:dyDescent="0.25">
      <c r="A68" s="72" t="s">
        <v>46</v>
      </c>
      <c r="B68" s="280">
        <v>131205916</v>
      </c>
      <c r="C68" s="431">
        <v>131205916</v>
      </c>
      <c r="D68" s="432">
        <v>55964027</v>
      </c>
    </row>
    <row r="69" spans="1:4" ht="16.8" x14ac:dyDescent="0.3">
      <c r="A69" s="72" t="s">
        <v>213</v>
      </c>
      <c r="B69" s="280"/>
      <c r="C69" s="467"/>
      <c r="D69" s="468"/>
    </row>
    <row r="70" spans="1:4" ht="16.8" x14ac:dyDescent="0.3">
      <c r="A70" s="72" t="s">
        <v>214</v>
      </c>
      <c r="B70" s="280"/>
      <c r="C70" s="440"/>
      <c r="D70" s="441"/>
    </row>
    <row r="71" spans="1:4" ht="16.8" x14ac:dyDescent="0.3">
      <c r="A71" s="72"/>
      <c r="B71" s="280"/>
      <c r="C71" s="467"/>
      <c r="D71" s="468"/>
    </row>
    <row r="72" spans="1:4" ht="13.8" x14ac:dyDescent="0.25">
      <c r="A72" s="54" t="s">
        <v>184</v>
      </c>
      <c r="B72" s="281">
        <f>SUM(B73,B76)</f>
        <v>7246207</v>
      </c>
      <c r="C72" s="281">
        <f t="shared" ref="C72:D72" si="11">SUM(C73,C76)</f>
        <v>1274716</v>
      </c>
      <c r="D72" s="477">
        <f t="shared" si="11"/>
        <v>0</v>
      </c>
    </row>
    <row r="73" spans="1:4" ht="14.4" x14ac:dyDescent="0.3">
      <c r="A73" s="55" t="s">
        <v>10</v>
      </c>
      <c r="B73" s="279">
        <f>SUM(B74:B75)</f>
        <v>7246207</v>
      </c>
      <c r="C73" s="279">
        <f t="shared" ref="C73:D73" si="12">SUM(C74:C75)</f>
        <v>1274716</v>
      </c>
      <c r="D73" s="476">
        <f t="shared" si="12"/>
        <v>0</v>
      </c>
    </row>
    <row r="74" spans="1:4" ht="16.8" x14ac:dyDescent="0.3">
      <c r="A74" s="231" t="s">
        <v>47</v>
      </c>
      <c r="B74" s="280">
        <v>7246207</v>
      </c>
      <c r="C74" s="431">
        <v>1274716</v>
      </c>
      <c r="D74" s="468"/>
    </row>
    <row r="75" spans="1:4" ht="16.8" x14ac:dyDescent="0.3">
      <c r="A75" s="72" t="s">
        <v>48</v>
      </c>
      <c r="B75" s="280"/>
      <c r="C75" s="467"/>
      <c r="D75" s="468"/>
    </row>
    <row r="76" spans="1:4" ht="16.8" x14ac:dyDescent="0.3">
      <c r="A76" s="55" t="s">
        <v>49</v>
      </c>
      <c r="B76" s="279"/>
      <c r="C76" s="467"/>
      <c r="D76" s="468"/>
    </row>
    <row r="77" spans="1:4" ht="16.8" x14ac:dyDescent="0.3">
      <c r="A77" s="231" t="s">
        <v>50</v>
      </c>
      <c r="B77" s="280"/>
      <c r="C77" s="467"/>
      <c r="D77" s="468"/>
    </row>
    <row r="78" spans="1:4" ht="13.8" x14ac:dyDescent="0.25">
      <c r="A78" s="54" t="s">
        <v>51</v>
      </c>
      <c r="B78" s="281">
        <f>SUM(B79:B80)</f>
        <v>6002158</v>
      </c>
      <c r="C78" s="281">
        <f t="shared" ref="C78:D78" si="13">SUM(C79:C80)</f>
        <v>6002158</v>
      </c>
      <c r="D78" s="477">
        <f t="shared" si="13"/>
        <v>6002158</v>
      </c>
    </row>
    <row r="79" spans="1:4" ht="16.8" x14ac:dyDescent="0.3">
      <c r="A79" s="72" t="s">
        <v>176</v>
      </c>
      <c r="B79" s="280"/>
      <c r="C79" s="467"/>
      <c r="D79" s="468"/>
    </row>
    <row r="80" spans="1:4" ht="13.8" x14ac:dyDescent="0.25">
      <c r="A80" s="231" t="s">
        <v>215</v>
      </c>
      <c r="B80" s="280">
        <v>6002158</v>
      </c>
      <c r="C80" s="447">
        <v>6002158</v>
      </c>
      <c r="D80" s="448">
        <v>6002158</v>
      </c>
    </row>
    <row r="81" spans="1:4" ht="13.8" x14ac:dyDescent="0.25">
      <c r="A81" s="26" t="s">
        <v>20</v>
      </c>
      <c r="B81" s="273">
        <f>SUM(B56+B78)</f>
        <v>362528135</v>
      </c>
      <c r="C81" s="273">
        <f t="shared" ref="C81:D81" si="14">SUM(C56+C78)</f>
        <v>384639575</v>
      </c>
      <c r="D81" s="470">
        <f t="shared" si="14"/>
        <v>254046772</v>
      </c>
    </row>
    <row r="82" spans="1:4" ht="14.4" x14ac:dyDescent="0.3">
      <c r="A82" s="27" t="s">
        <v>52</v>
      </c>
      <c r="B82" s="274">
        <f>SUM(B78,B72,B57)</f>
        <v>230697219</v>
      </c>
      <c r="C82" s="274">
        <f t="shared" ref="C82:D82" si="15">SUM(C78,C72,C57)</f>
        <v>251912864</v>
      </c>
      <c r="D82" s="471">
        <f t="shared" si="15"/>
        <v>196561950</v>
      </c>
    </row>
    <row r="83" spans="1:4" ht="15" thickBot="1" x14ac:dyDescent="0.35">
      <c r="A83" s="28" t="s">
        <v>53</v>
      </c>
      <c r="B83" s="275">
        <f>SUM(B66)</f>
        <v>131830916</v>
      </c>
      <c r="C83" s="275">
        <f t="shared" ref="C83:D83" si="16">SUM(C66)</f>
        <v>132726711</v>
      </c>
      <c r="D83" s="472">
        <f t="shared" si="16"/>
        <v>57484822</v>
      </c>
    </row>
    <row r="84" spans="1:4" ht="14.4" thickBot="1" x14ac:dyDescent="0.3">
      <c r="A84" s="232"/>
      <c r="B84" s="233"/>
    </row>
    <row r="85" spans="1:4" ht="27.6" x14ac:dyDescent="0.25">
      <c r="A85" s="234" t="s">
        <v>185</v>
      </c>
      <c r="B85" s="282"/>
      <c r="C85" s="276"/>
      <c r="D85" s="277"/>
    </row>
    <row r="86" spans="1:4" ht="13.8" x14ac:dyDescent="0.25">
      <c r="A86" s="235" t="s">
        <v>186</v>
      </c>
      <c r="B86" s="283">
        <v>93345422</v>
      </c>
      <c r="C86" s="463">
        <v>93345422</v>
      </c>
      <c r="D86" s="464">
        <v>77580416</v>
      </c>
    </row>
    <row r="87" spans="1:4" ht="14.4" thickBot="1" x14ac:dyDescent="0.3">
      <c r="A87" s="236" t="s">
        <v>187</v>
      </c>
      <c r="B87" s="284" t="s">
        <v>264</v>
      </c>
      <c r="C87" s="473">
        <v>-93345422</v>
      </c>
      <c r="D87" s="474">
        <v>-77580416</v>
      </c>
    </row>
  </sheetData>
  <mergeCells count="3">
    <mergeCell ref="A49:D49"/>
    <mergeCell ref="A52:D52"/>
    <mergeCell ref="A1:D1"/>
  </mergeCells>
  <phoneticPr fontId="1" type="noConversion"/>
  <pageMargins left="0.94488188976377963" right="0.9448818897637796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D14" sqref="D14"/>
    </sheetView>
  </sheetViews>
  <sheetFormatPr defaultRowHeight="13.2" x14ac:dyDescent="0.25"/>
  <cols>
    <col min="4" max="6" width="17.6640625" customWidth="1"/>
  </cols>
  <sheetData>
    <row r="1" spans="1:8" ht="15.6" x14ac:dyDescent="0.3">
      <c r="A1" s="520" t="s">
        <v>267</v>
      </c>
      <c r="B1" s="520"/>
      <c r="C1" s="520"/>
      <c r="D1" s="520"/>
      <c r="E1" s="520"/>
      <c r="F1" s="520"/>
      <c r="G1" s="66"/>
      <c r="H1" s="66"/>
    </row>
    <row r="2" spans="1:8" ht="15.6" x14ac:dyDescent="0.3">
      <c r="A2" s="62"/>
      <c r="B2" s="62"/>
      <c r="C2" s="62"/>
      <c r="D2" s="62"/>
      <c r="E2" s="62"/>
      <c r="F2" s="62"/>
    </row>
    <row r="3" spans="1:8" ht="15.6" x14ac:dyDescent="0.3">
      <c r="A3" s="62"/>
      <c r="B3" s="62"/>
      <c r="C3" s="62"/>
      <c r="D3" s="62"/>
      <c r="E3" s="62"/>
      <c r="F3" s="62"/>
    </row>
    <row r="4" spans="1:8" ht="15.6" x14ac:dyDescent="0.3">
      <c r="A4" s="519" t="s">
        <v>191</v>
      </c>
      <c r="B4" s="519"/>
      <c r="C4" s="519"/>
      <c r="D4" s="519"/>
      <c r="E4" s="519"/>
      <c r="F4" s="519"/>
    </row>
    <row r="5" spans="1:8" ht="15.6" x14ac:dyDescent="0.3">
      <c r="A5" s="64"/>
      <c r="B5" s="64"/>
      <c r="C5" s="64"/>
      <c r="D5" s="64"/>
      <c r="E5" s="64"/>
      <c r="F5" s="62"/>
    </row>
    <row r="6" spans="1:8" ht="15.6" x14ac:dyDescent="0.3">
      <c r="A6" s="62"/>
      <c r="B6" s="62"/>
      <c r="C6" s="62"/>
      <c r="D6" s="67"/>
      <c r="E6" s="62"/>
      <c r="F6" s="63" t="s">
        <v>192</v>
      </c>
    </row>
    <row r="7" spans="1:8" ht="39.6" customHeight="1" x14ac:dyDescent="0.3">
      <c r="A7" s="62"/>
      <c r="B7" s="62"/>
      <c r="C7" s="62"/>
      <c r="D7" s="287" t="s">
        <v>284</v>
      </c>
      <c r="E7" s="287" t="s">
        <v>283</v>
      </c>
      <c r="F7" s="287" t="s">
        <v>304</v>
      </c>
      <c r="G7" s="287"/>
    </row>
    <row r="8" spans="1:8" ht="15.6" x14ac:dyDescent="0.3">
      <c r="A8" s="62"/>
      <c r="B8" s="62" t="s">
        <v>25</v>
      </c>
      <c r="C8" s="62"/>
      <c r="D8" s="87">
        <v>11112955</v>
      </c>
      <c r="E8" s="87">
        <v>11112955</v>
      </c>
      <c r="F8" s="87">
        <v>11112955</v>
      </c>
    </row>
    <row r="9" spans="1:8" ht="15.6" x14ac:dyDescent="0.3">
      <c r="A9" s="62"/>
      <c r="B9" s="62"/>
      <c r="C9" s="62"/>
      <c r="D9" s="62"/>
      <c r="E9" s="87"/>
      <c r="F9" s="87"/>
    </row>
    <row r="10" spans="1:8" ht="15.6" x14ac:dyDescent="0.3">
      <c r="A10" s="62"/>
      <c r="B10" s="62" t="s">
        <v>56</v>
      </c>
      <c r="C10" s="62"/>
      <c r="D10" s="87">
        <v>135655656</v>
      </c>
      <c r="E10" s="87">
        <v>135655656</v>
      </c>
      <c r="F10" s="87">
        <v>135655656</v>
      </c>
    </row>
    <row r="11" spans="1:8" ht="15.6" x14ac:dyDescent="0.3">
      <c r="A11" s="62"/>
      <c r="B11" s="62"/>
      <c r="C11" s="62"/>
      <c r="D11" s="62"/>
      <c r="E11" s="62"/>
      <c r="F11" s="62"/>
    </row>
    <row r="12" spans="1:8" ht="15.6" x14ac:dyDescent="0.3">
      <c r="A12" s="62"/>
      <c r="B12" s="29" t="s">
        <v>7</v>
      </c>
      <c r="C12" s="62"/>
      <c r="D12" s="237">
        <f>SUM(D8:D10)</f>
        <v>146768611</v>
      </c>
      <c r="E12" s="237">
        <f t="shared" ref="E12:F12" si="0">SUM(E8:E10)</f>
        <v>146768611</v>
      </c>
      <c r="F12" s="237">
        <f t="shared" si="0"/>
        <v>146768611</v>
      </c>
    </row>
    <row r="13" spans="1:8" ht="15.6" x14ac:dyDescent="0.3">
      <c r="A13" s="62"/>
      <c r="B13" s="62"/>
      <c r="C13" s="62"/>
      <c r="D13" s="62"/>
      <c r="E13" s="62"/>
      <c r="F13" s="62"/>
    </row>
    <row r="14" spans="1:8" ht="15.6" x14ac:dyDescent="0.3">
      <c r="A14" s="62"/>
      <c r="B14" s="62"/>
      <c r="C14" s="62"/>
      <c r="D14" s="62"/>
      <c r="E14" s="62"/>
      <c r="F14" s="62"/>
    </row>
    <row r="15" spans="1:8" ht="15.6" x14ac:dyDescent="0.3">
      <c r="A15" s="62"/>
      <c r="B15" s="62"/>
      <c r="C15" s="62"/>
      <c r="D15" s="62"/>
      <c r="E15" s="62"/>
      <c r="F15" s="62"/>
    </row>
    <row r="16" spans="1:8" ht="15.6" x14ac:dyDescent="0.3">
      <c r="A16" s="62"/>
      <c r="B16" s="62"/>
      <c r="C16" s="62"/>
      <c r="D16" s="62"/>
      <c r="E16" s="62"/>
      <c r="F16" s="62"/>
    </row>
    <row r="17" spans="1:6" ht="15.6" x14ac:dyDescent="0.3">
      <c r="A17" s="62"/>
      <c r="B17" s="62"/>
      <c r="C17" s="62"/>
      <c r="D17" s="62"/>
      <c r="E17" s="62"/>
      <c r="F17" s="62"/>
    </row>
    <row r="18" spans="1:6" ht="15.6" x14ac:dyDescent="0.3">
      <c r="A18" s="62"/>
      <c r="B18" s="62"/>
      <c r="C18" s="62"/>
      <c r="D18" s="62"/>
      <c r="E18" s="62"/>
      <c r="F18" s="62"/>
    </row>
    <row r="19" spans="1:6" ht="15.6" x14ac:dyDescent="0.3">
      <c r="A19" s="62"/>
      <c r="B19" s="62"/>
      <c r="C19" s="62"/>
      <c r="D19" s="62"/>
      <c r="E19" s="62"/>
      <c r="F19" s="62"/>
    </row>
    <row r="20" spans="1:6" ht="15.6" x14ac:dyDescent="0.3">
      <c r="A20" s="62"/>
      <c r="B20" s="62"/>
      <c r="C20" s="62"/>
      <c r="D20" s="62"/>
      <c r="E20" s="62"/>
      <c r="F20" s="62"/>
    </row>
    <row r="21" spans="1:6" ht="15.6" x14ac:dyDescent="0.3">
      <c r="A21" s="62"/>
      <c r="B21" s="62"/>
      <c r="C21" s="62"/>
      <c r="D21" s="62"/>
      <c r="E21" s="62"/>
      <c r="F21" s="62"/>
    </row>
    <row r="22" spans="1:6" ht="15.6" x14ac:dyDescent="0.3">
      <c r="A22" s="62"/>
      <c r="B22" s="62"/>
      <c r="C22" s="62"/>
      <c r="D22" s="62"/>
      <c r="E22" s="62"/>
      <c r="F22" s="62"/>
    </row>
    <row r="23" spans="1:6" ht="15.6" x14ac:dyDescent="0.3">
      <c r="A23" s="62"/>
      <c r="B23" s="62"/>
      <c r="C23" s="62"/>
      <c r="D23" s="62"/>
      <c r="E23" s="62"/>
      <c r="F23" s="62"/>
    </row>
    <row r="24" spans="1:6" ht="15.6" x14ac:dyDescent="0.3">
      <c r="A24" s="62"/>
      <c r="B24" s="62"/>
      <c r="C24" s="62"/>
      <c r="D24" s="62"/>
      <c r="E24" s="62"/>
      <c r="F24" s="62"/>
    </row>
    <row r="25" spans="1:6" ht="15.6" x14ac:dyDescent="0.3">
      <c r="A25" s="62"/>
      <c r="B25" s="62"/>
      <c r="C25" s="62"/>
      <c r="D25" s="62"/>
      <c r="E25" s="62"/>
      <c r="F25" s="62"/>
    </row>
    <row r="26" spans="1:6" ht="15.6" x14ac:dyDescent="0.3">
      <c r="A26" s="62"/>
      <c r="B26" s="62"/>
      <c r="C26" s="62"/>
      <c r="D26" s="62"/>
      <c r="E26" s="62"/>
      <c r="F26" s="62"/>
    </row>
    <row r="27" spans="1:6" ht="15.6" x14ac:dyDescent="0.3">
      <c r="A27" s="62"/>
      <c r="B27" s="62"/>
      <c r="C27" s="62"/>
      <c r="D27" s="62"/>
      <c r="E27" s="62"/>
      <c r="F27" s="62"/>
    </row>
    <row r="28" spans="1:6" ht="15.6" x14ac:dyDescent="0.3">
      <c r="A28" s="62"/>
      <c r="B28" s="62"/>
      <c r="C28" s="62"/>
      <c r="D28" s="62"/>
      <c r="E28" s="62"/>
      <c r="F28" s="62"/>
    </row>
    <row r="29" spans="1:6" ht="15.6" x14ac:dyDescent="0.3">
      <c r="A29" s="62"/>
      <c r="B29" s="62"/>
      <c r="C29" s="62"/>
      <c r="D29" s="62"/>
      <c r="E29" s="62"/>
      <c r="F29" s="62"/>
    </row>
    <row r="30" spans="1:6" ht="15.6" x14ac:dyDescent="0.3">
      <c r="A30" s="62"/>
      <c r="B30" s="62"/>
      <c r="C30" s="62"/>
      <c r="D30" s="62"/>
      <c r="E30" s="62"/>
      <c r="F30" s="62"/>
    </row>
    <row r="31" spans="1:6" ht="15.6" x14ac:dyDescent="0.3">
      <c r="A31" s="62"/>
      <c r="B31" s="62"/>
      <c r="C31" s="62"/>
      <c r="D31" s="62"/>
      <c r="E31" s="62"/>
      <c r="F31" s="62"/>
    </row>
    <row r="32" spans="1:6" ht="15.6" x14ac:dyDescent="0.3">
      <c r="A32" s="62"/>
      <c r="B32" s="62"/>
      <c r="C32" s="62"/>
      <c r="D32" s="62"/>
      <c r="E32" s="62"/>
      <c r="F32" s="62"/>
    </row>
    <row r="33" spans="1:6" ht="15.6" x14ac:dyDescent="0.3">
      <c r="A33" s="62"/>
      <c r="B33" s="62"/>
      <c r="C33" s="62"/>
      <c r="D33" s="62"/>
      <c r="E33" s="62"/>
      <c r="F33" s="62"/>
    </row>
  </sheetData>
  <mergeCells count="2">
    <mergeCell ref="A4:F4"/>
    <mergeCell ref="A1:F1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workbookViewId="0">
      <selection activeCell="D3" sqref="D3"/>
    </sheetView>
  </sheetViews>
  <sheetFormatPr defaultRowHeight="13.2" x14ac:dyDescent="0.25"/>
  <cols>
    <col min="2" max="2" width="15.109375" customWidth="1"/>
    <col min="3" max="3" width="17.33203125" customWidth="1"/>
    <col min="4" max="4" width="18.5546875" customWidth="1"/>
  </cols>
  <sheetData>
    <row r="1" spans="1:8" x14ac:dyDescent="0.25">
      <c r="F1" s="588" t="s">
        <v>315</v>
      </c>
      <c r="G1" s="588"/>
    </row>
    <row r="3" spans="1:8" ht="15.6" x14ac:dyDescent="0.3">
      <c r="B3" s="62"/>
      <c r="C3" s="62"/>
      <c r="D3" s="62"/>
      <c r="E3" s="19"/>
      <c r="H3" s="19"/>
    </row>
    <row r="6" spans="1:8" ht="27.75" customHeight="1" x14ac:dyDescent="0.25">
      <c r="A6" s="521" t="s">
        <v>188</v>
      </c>
      <c r="B6" s="521"/>
      <c r="C6" s="521"/>
      <c r="D6" s="521"/>
      <c r="E6" s="521"/>
      <c r="F6" s="521"/>
      <c r="G6" s="521"/>
    </row>
    <row r="9" spans="1:8" ht="21" customHeight="1" x14ac:dyDescent="0.25">
      <c r="C9" s="18"/>
      <c r="D9" s="18"/>
    </row>
    <row r="10" spans="1:8" ht="18" customHeight="1" thickBot="1" x14ac:dyDescent="0.3">
      <c r="B10" s="18"/>
      <c r="D10" s="30" t="s">
        <v>193</v>
      </c>
    </row>
    <row r="11" spans="1:8" ht="18" customHeight="1" x14ac:dyDescent="0.25">
      <c r="B11" s="187"/>
      <c r="C11" s="188" t="s">
        <v>25</v>
      </c>
      <c r="D11" s="182" t="s">
        <v>26</v>
      </c>
    </row>
    <row r="12" spans="1:8" ht="26.25" customHeight="1" x14ac:dyDescent="0.25">
      <c r="B12" s="20" t="s">
        <v>11</v>
      </c>
      <c r="C12" s="32"/>
      <c r="D12" s="6"/>
    </row>
    <row r="13" spans="1:8" ht="27.75" customHeight="1" thickBot="1" x14ac:dyDescent="0.3">
      <c r="B13" s="21"/>
      <c r="C13" s="33"/>
      <c r="D13" s="12"/>
    </row>
    <row r="16" spans="1:8" ht="13.8" thickBot="1" x14ac:dyDescent="0.3"/>
    <row r="17" spans="2:4" ht="18" customHeight="1" x14ac:dyDescent="0.25">
      <c r="B17" s="187"/>
      <c r="C17" s="188" t="s">
        <v>25</v>
      </c>
      <c r="D17" s="182" t="s">
        <v>26</v>
      </c>
    </row>
    <row r="18" spans="2:4" ht="25.5" customHeight="1" x14ac:dyDescent="0.25">
      <c r="B18" s="20" t="s">
        <v>13</v>
      </c>
      <c r="C18" s="32"/>
      <c r="D18" s="6"/>
    </row>
    <row r="19" spans="2:4" ht="26.25" customHeight="1" thickBot="1" x14ac:dyDescent="0.3">
      <c r="B19" s="21"/>
      <c r="C19" s="33"/>
      <c r="D19" s="12"/>
    </row>
  </sheetData>
  <mergeCells count="2">
    <mergeCell ref="A6:G6"/>
    <mergeCell ref="F1:G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0"/>
  <sheetViews>
    <sheetView topLeftCell="A58" workbookViewId="0">
      <selection activeCell="A64" sqref="A64"/>
    </sheetView>
  </sheetViews>
  <sheetFormatPr defaultRowHeight="13.2" x14ac:dyDescent="0.25"/>
  <cols>
    <col min="1" max="1" width="49.44140625" customWidth="1"/>
    <col min="2" max="3" width="12.6640625" customWidth="1"/>
    <col min="4" max="4" width="12.88671875" customWidth="1"/>
  </cols>
  <sheetData>
    <row r="1" spans="1:4" ht="15.6" x14ac:dyDescent="0.3">
      <c r="A1" s="523" t="s">
        <v>268</v>
      </c>
      <c r="B1" s="523"/>
      <c r="C1" s="523"/>
      <c r="D1" s="523"/>
    </row>
    <row r="2" spans="1:4" x14ac:dyDescent="0.25">
      <c r="A2" s="4"/>
      <c r="B2" s="4"/>
      <c r="C2" s="4"/>
      <c r="D2" s="4"/>
    </row>
    <row r="3" spans="1:4" x14ac:dyDescent="0.25">
      <c r="A3" s="4"/>
      <c r="B3" s="4"/>
      <c r="C3" s="4"/>
      <c r="D3" s="4"/>
    </row>
    <row r="4" spans="1:4" ht="15.6" x14ac:dyDescent="0.3">
      <c r="A4" s="522" t="s">
        <v>236</v>
      </c>
      <c r="B4" s="522"/>
      <c r="C4" s="522"/>
      <c r="D4" s="522"/>
    </row>
    <row r="5" spans="1:4" x14ac:dyDescent="0.25">
      <c r="A5" s="4"/>
      <c r="B5" s="4"/>
      <c r="C5" s="4"/>
      <c r="D5" s="4"/>
    </row>
    <row r="6" spans="1:4" x14ac:dyDescent="0.25">
      <c r="A6" s="4"/>
      <c r="B6" s="4"/>
      <c r="C6" s="4"/>
      <c r="D6" s="4"/>
    </row>
    <row r="7" spans="1:4" ht="14.4" thickBot="1" x14ac:dyDescent="0.3">
      <c r="A7" s="4"/>
      <c r="B7" s="218"/>
      <c r="C7" s="22"/>
      <c r="D7" s="218" t="s">
        <v>192</v>
      </c>
    </row>
    <row r="8" spans="1:4" ht="28.2" thickBot="1" x14ac:dyDescent="0.3">
      <c r="A8" s="364" t="s">
        <v>0</v>
      </c>
      <c r="B8" s="371" t="s">
        <v>284</v>
      </c>
      <c r="C8" s="374" t="s">
        <v>283</v>
      </c>
      <c r="D8" s="375" t="s">
        <v>304</v>
      </c>
    </row>
    <row r="9" spans="1:4" ht="13.8" x14ac:dyDescent="0.25">
      <c r="A9" s="589" t="s">
        <v>62</v>
      </c>
      <c r="B9" s="363">
        <f>SUM(B19,B18,B10)</f>
        <v>183435967</v>
      </c>
      <c r="C9" s="363">
        <f t="shared" ref="C9:D9" si="0">SUM(C19,C18,C10)</f>
        <v>201871738</v>
      </c>
      <c r="D9" s="397">
        <f t="shared" si="0"/>
        <v>168136037</v>
      </c>
    </row>
    <row r="10" spans="1:4" ht="14.4" x14ac:dyDescent="0.3">
      <c r="A10" s="590" t="s">
        <v>63</v>
      </c>
      <c r="B10" s="349">
        <f>SUM(B11:B17)</f>
        <v>175419572</v>
      </c>
      <c r="C10" s="349">
        <f t="shared" ref="C10:D10" si="1">SUM(C11:C17)</f>
        <v>180977017</v>
      </c>
      <c r="D10" s="385">
        <f t="shared" si="1"/>
        <v>144527202</v>
      </c>
    </row>
    <row r="11" spans="1:4" ht="13.8" x14ac:dyDescent="0.25">
      <c r="A11" s="591" t="s">
        <v>64</v>
      </c>
      <c r="B11" s="350">
        <v>27665513</v>
      </c>
      <c r="C11" s="405">
        <v>27665513</v>
      </c>
      <c r="D11" s="406">
        <v>21025790</v>
      </c>
    </row>
    <row r="12" spans="1:4" ht="13.8" x14ac:dyDescent="0.25">
      <c r="A12" s="591" t="s">
        <v>65</v>
      </c>
      <c r="B12" s="350">
        <v>65993072</v>
      </c>
      <c r="C12" s="405">
        <v>65993072</v>
      </c>
      <c r="D12" s="406">
        <v>50631542</v>
      </c>
    </row>
    <row r="13" spans="1:4" ht="13.8" x14ac:dyDescent="0.25">
      <c r="A13" s="591" t="s">
        <v>217</v>
      </c>
      <c r="B13" s="350">
        <v>63015000</v>
      </c>
      <c r="C13" s="405">
        <v>63015000</v>
      </c>
      <c r="D13" s="406">
        <v>53068217</v>
      </c>
    </row>
    <row r="14" spans="1:4" ht="13.8" x14ac:dyDescent="0.25">
      <c r="A14" s="591" t="s">
        <v>218</v>
      </c>
      <c r="B14" s="350">
        <v>16475987</v>
      </c>
      <c r="C14" s="405">
        <v>16475987</v>
      </c>
      <c r="D14" s="406">
        <v>12519008</v>
      </c>
    </row>
    <row r="15" spans="1:4" ht="13.8" x14ac:dyDescent="0.25">
      <c r="A15" s="591" t="s">
        <v>67</v>
      </c>
      <c r="B15" s="350">
        <v>2270000</v>
      </c>
      <c r="C15" s="405">
        <v>2270000</v>
      </c>
      <c r="D15" s="406">
        <v>1725200</v>
      </c>
    </row>
    <row r="16" spans="1:4" ht="13.8" x14ac:dyDescent="0.25">
      <c r="A16" s="591" t="s">
        <v>68</v>
      </c>
      <c r="B16" s="350"/>
      <c r="C16" s="403">
        <v>4410710</v>
      </c>
      <c r="D16" s="404">
        <v>4410710</v>
      </c>
    </row>
    <row r="17" spans="1:4" ht="14.4" x14ac:dyDescent="0.3">
      <c r="A17" s="592" t="s">
        <v>69</v>
      </c>
      <c r="B17" s="351"/>
      <c r="C17" s="403">
        <v>1146735</v>
      </c>
      <c r="D17" s="404">
        <v>1146735</v>
      </c>
    </row>
    <row r="18" spans="1:4" ht="14.4" x14ac:dyDescent="0.3">
      <c r="A18" s="593" t="s">
        <v>70</v>
      </c>
      <c r="B18" s="351"/>
      <c r="C18" s="403"/>
      <c r="D18" s="404"/>
    </row>
    <row r="19" spans="1:4" ht="14.4" x14ac:dyDescent="0.3">
      <c r="A19" s="593" t="s">
        <v>71</v>
      </c>
      <c r="B19" s="351">
        <v>8016395</v>
      </c>
      <c r="C19" s="421">
        <v>20894721</v>
      </c>
      <c r="D19" s="422">
        <v>23608835</v>
      </c>
    </row>
    <row r="20" spans="1:4" ht="14.4" x14ac:dyDescent="0.3">
      <c r="A20" s="41"/>
      <c r="B20" s="351"/>
      <c r="C20" s="405"/>
      <c r="D20" s="406"/>
    </row>
    <row r="21" spans="1:4" ht="13.8" x14ac:dyDescent="0.25">
      <c r="A21" s="594" t="s">
        <v>72</v>
      </c>
      <c r="B21" s="352">
        <f>SUM(B22:B23)</f>
        <v>0</v>
      </c>
      <c r="C21" s="403"/>
      <c r="D21" s="404"/>
    </row>
    <row r="22" spans="1:4" ht="14.4" x14ac:dyDescent="0.3">
      <c r="A22" s="590" t="s">
        <v>73</v>
      </c>
      <c r="B22" s="349"/>
      <c r="C22" s="403"/>
      <c r="D22" s="404"/>
    </row>
    <row r="23" spans="1:4" ht="14.4" x14ac:dyDescent="0.3">
      <c r="A23" s="593" t="s">
        <v>74</v>
      </c>
      <c r="B23" s="351"/>
      <c r="C23" s="405"/>
      <c r="D23" s="406"/>
    </row>
    <row r="24" spans="1:4" ht="14.4" x14ac:dyDescent="0.3">
      <c r="A24" s="41"/>
      <c r="B24" s="351"/>
      <c r="C24" s="407"/>
      <c r="D24" s="408"/>
    </row>
    <row r="25" spans="1:4" ht="13.8" x14ac:dyDescent="0.25">
      <c r="A25" s="35" t="s">
        <v>75</v>
      </c>
      <c r="B25" s="352">
        <f>SUM(B34,B30,B27,B26)</f>
        <v>17450000</v>
      </c>
      <c r="C25" s="352">
        <f t="shared" ref="C25:D25" si="2">SUM(C34,C30,C27,C26)</f>
        <v>17643475</v>
      </c>
      <c r="D25" s="399">
        <f t="shared" si="2"/>
        <v>22681852</v>
      </c>
    </row>
    <row r="26" spans="1:4" ht="14.4" x14ac:dyDescent="0.3">
      <c r="A26" s="41" t="s">
        <v>76</v>
      </c>
      <c r="B26" s="372"/>
      <c r="C26" s="409"/>
      <c r="D26" s="410"/>
    </row>
    <row r="27" spans="1:4" ht="14.4" x14ac:dyDescent="0.3">
      <c r="A27" s="41" t="s">
        <v>77</v>
      </c>
      <c r="B27" s="351">
        <f>SUM(B28:B29)</f>
        <v>4000000</v>
      </c>
      <c r="C27" s="351">
        <f t="shared" ref="C27:D27" si="3">SUM(C28:C29)</f>
        <v>4000000</v>
      </c>
      <c r="D27" s="398">
        <f t="shared" si="3"/>
        <v>3752931</v>
      </c>
    </row>
    <row r="28" spans="1:4" ht="13.8" x14ac:dyDescent="0.25">
      <c r="A28" s="49" t="s">
        <v>78</v>
      </c>
      <c r="B28" s="368"/>
      <c r="C28" s="409"/>
      <c r="D28" s="410"/>
    </row>
    <row r="29" spans="1:4" ht="13.8" x14ac:dyDescent="0.25">
      <c r="A29" s="49" t="s">
        <v>79</v>
      </c>
      <c r="B29" s="368">
        <v>4000000</v>
      </c>
      <c r="C29" s="403">
        <v>4000000</v>
      </c>
      <c r="D29" s="404">
        <v>3752931</v>
      </c>
    </row>
    <row r="30" spans="1:4" ht="14.4" x14ac:dyDescent="0.25">
      <c r="A30" s="50" t="s">
        <v>80</v>
      </c>
      <c r="B30" s="373">
        <f>SUM(B33,B31)</f>
        <v>13000000</v>
      </c>
      <c r="C30" s="373">
        <f t="shared" ref="C30:D30" si="4">SUM(C33,C31)</f>
        <v>13000000</v>
      </c>
      <c r="D30" s="413">
        <f t="shared" si="4"/>
        <v>18150565</v>
      </c>
    </row>
    <row r="31" spans="1:4" ht="13.8" x14ac:dyDescent="0.25">
      <c r="A31" s="49" t="s">
        <v>81</v>
      </c>
      <c r="B31" s="368">
        <f>SUM(B32)</f>
        <v>13000000</v>
      </c>
      <c r="C31" s="368">
        <v>13000000</v>
      </c>
      <c r="D31" s="423">
        <v>18150565</v>
      </c>
    </row>
    <row r="32" spans="1:4" ht="13.8" x14ac:dyDescent="0.25">
      <c r="A32" s="595" t="s">
        <v>82</v>
      </c>
      <c r="B32" s="368">
        <v>13000000</v>
      </c>
      <c r="C32" s="403">
        <v>13000000</v>
      </c>
      <c r="D32" s="404">
        <v>18150565</v>
      </c>
    </row>
    <row r="33" spans="1:4" ht="13.8" x14ac:dyDescent="0.25">
      <c r="A33" s="43" t="s">
        <v>83</v>
      </c>
      <c r="B33" s="356"/>
      <c r="C33" s="407"/>
      <c r="D33" s="408"/>
    </row>
    <row r="34" spans="1:4" ht="14.4" x14ac:dyDescent="0.25">
      <c r="A34" s="42" t="s">
        <v>84</v>
      </c>
      <c r="B34" s="357">
        <v>450000</v>
      </c>
      <c r="C34" s="357">
        <v>643475</v>
      </c>
      <c r="D34" s="384">
        <v>778356</v>
      </c>
    </row>
    <row r="35" spans="1:4" ht="14.4" x14ac:dyDescent="0.25">
      <c r="A35" s="42"/>
      <c r="B35" s="357"/>
      <c r="C35" s="357"/>
      <c r="D35" s="384"/>
    </row>
    <row r="36" spans="1:4" ht="13.8" x14ac:dyDescent="0.25">
      <c r="A36" s="38" t="s">
        <v>87</v>
      </c>
      <c r="B36" s="348">
        <f>SUM(B37:B47)</f>
        <v>12869386</v>
      </c>
      <c r="C36" s="348">
        <f t="shared" ref="C36:D36" si="5">SUM(C37:C47)</f>
        <v>15132663</v>
      </c>
      <c r="D36" s="379">
        <f t="shared" si="5"/>
        <v>14390642</v>
      </c>
    </row>
    <row r="37" spans="1:4" ht="14.4" x14ac:dyDescent="0.25">
      <c r="A37" s="42" t="s">
        <v>88</v>
      </c>
      <c r="B37" s="357"/>
      <c r="C37" s="403"/>
      <c r="D37" s="404"/>
    </row>
    <row r="38" spans="1:4" ht="14.4" x14ac:dyDescent="0.25">
      <c r="A38" s="42" t="s">
        <v>89</v>
      </c>
      <c r="B38" s="357">
        <v>4370000</v>
      </c>
      <c r="C38" s="401">
        <v>4370000</v>
      </c>
      <c r="D38" s="402">
        <v>5988610</v>
      </c>
    </row>
    <row r="39" spans="1:4" ht="14.4" x14ac:dyDescent="0.25">
      <c r="A39" s="42" t="s">
        <v>90</v>
      </c>
      <c r="B39" s="358">
        <v>4185800</v>
      </c>
      <c r="C39" s="421">
        <v>4185800</v>
      </c>
      <c r="D39" s="422">
        <v>2723149</v>
      </c>
    </row>
    <row r="40" spans="1:4" ht="14.4" x14ac:dyDescent="0.25">
      <c r="A40" s="42" t="s">
        <v>91</v>
      </c>
      <c r="B40" s="357">
        <v>605970</v>
      </c>
      <c r="C40" s="401">
        <v>639660</v>
      </c>
      <c r="D40" s="402">
        <v>977640</v>
      </c>
    </row>
    <row r="41" spans="1:4" ht="14.4" x14ac:dyDescent="0.25">
      <c r="A41" s="45" t="s">
        <v>92</v>
      </c>
      <c r="B41" s="357"/>
      <c r="C41" s="401">
        <v>78130</v>
      </c>
      <c r="D41" s="402">
        <v>97090</v>
      </c>
    </row>
    <row r="42" spans="1:4" ht="14.4" x14ac:dyDescent="0.25">
      <c r="A42" s="45" t="s">
        <v>93</v>
      </c>
      <c r="B42" s="357"/>
      <c r="C42" s="401"/>
      <c r="D42" s="402"/>
    </row>
    <row r="43" spans="1:4" ht="14.4" x14ac:dyDescent="0.25">
      <c r="A43" s="42" t="s">
        <v>94</v>
      </c>
      <c r="B43" s="358"/>
      <c r="C43" s="416"/>
      <c r="D43" s="402"/>
    </row>
    <row r="44" spans="1:4" ht="14.4" x14ac:dyDescent="0.25">
      <c r="A44" s="42" t="s">
        <v>95</v>
      </c>
      <c r="B44" s="358">
        <v>131091</v>
      </c>
      <c r="C44" s="424">
        <v>152472</v>
      </c>
      <c r="D44" s="402">
        <v>21385</v>
      </c>
    </row>
    <row r="45" spans="1:4" ht="14.4" x14ac:dyDescent="0.25">
      <c r="A45" s="42" t="s">
        <v>96</v>
      </c>
      <c r="B45" s="357"/>
      <c r="C45" s="424"/>
      <c r="D45" s="402"/>
    </row>
    <row r="46" spans="1:4" ht="14.4" x14ac:dyDescent="0.25">
      <c r="A46" s="42" t="s">
        <v>97</v>
      </c>
      <c r="B46" s="357"/>
      <c r="C46" s="424"/>
      <c r="D46" s="402"/>
    </row>
    <row r="47" spans="1:4" ht="15" thickBot="1" x14ac:dyDescent="0.35">
      <c r="A47" s="191" t="s">
        <v>98</v>
      </c>
      <c r="B47" s="361">
        <v>3576525</v>
      </c>
      <c r="C47" s="425">
        <v>5706601</v>
      </c>
      <c r="D47" s="426">
        <v>4582768</v>
      </c>
    </row>
    <row r="48" spans="1:4" ht="14.4" x14ac:dyDescent="0.3">
      <c r="A48" s="189"/>
      <c r="B48" s="190"/>
      <c r="C48" s="4"/>
      <c r="D48" s="92"/>
    </row>
    <row r="49" spans="1:4" ht="16.2" customHeight="1" x14ac:dyDescent="0.25">
      <c r="A49" s="46"/>
      <c r="B49" s="51"/>
      <c r="C49" s="91"/>
      <c r="D49" s="22"/>
    </row>
    <row r="50" spans="1:4" ht="16.2" customHeight="1" x14ac:dyDescent="0.25">
      <c r="A50" s="46"/>
      <c r="B50" s="51"/>
      <c r="C50" s="91"/>
      <c r="D50" s="22"/>
    </row>
    <row r="51" spans="1:4" ht="12" customHeight="1" x14ac:dyDescent="0.25">
      <c r="A51" s="46"/>
      <c r="B51" s="47"/>
      <c r="C51" s="89"/>
      <c r="D51" s="89"/>
    </row>
    <row r="52" spans="1:4" ht="16.2" customHeight="1" thickBot="1" x14ac:dyDescent="0.3">
      <c r="A52" s="46"/>
      <c r="B52" s="48"/>
      <c r="C52" s="89"/>
      <c r="D52" s="89"/>
    </row>
    <row r="53" spans="1:4" ht="32.25" customHeight="1" thickBot="1" x14ac:dyDescent="0.3">
      <c r="A53" s="364" t="s">
        <v>0</v>
      </c>
      <c r="B53" s="371" t="s">
        <v>284</v>
      </c>
      <c r="C53" s="374" t="s">
        <v>283</v>
      </c>
      <c r="D53" s="375" t="s">
        <v>304</v>
      </c>
    </row>
    <row r="54" spans="1:4" ht="15" customHeight="1" x14ac:dyDescent="0.25">
      <c r="A54" s="362" t="s">
        <v>99</v>
      </c>
      <c r="B54" s="363">
        <f>SUM(B55:B57)</f>
        <v>100000</v>
      </c>
      <c r="C54" s="363">
        <f t="shared" ref="C54:D54" si="6">SUM(C55:C57)</f>
        <v>100000</v>
      </c>
      <c r="D54" s="397">
        <f t="shared" si="6"/>
        <v>55000</v>
      </c>
    </row>
    <row r="55" spans="1:4" ht="15" customHeight="1" x14ac:dyDescent="0.25">
      <c r="A55" s="42" t="s">
        <v>100</v>
      </c>
      <c r="B55" s="357"/>
      <c r="C55" s="403"/>
      <c r="D55" s="404"/>
    </row>
    <row r="56" spans="1:4" ht="15" customHeight="1" x14ac:dyDescent="0.25">
      <c r="A56" s="42" t="s">
        <v>101</v>
      </c>
      <c r="B56" s="356">
        <v>100000</v>
      </c>
      <c r="C56" s="412">
        <v>100000</v>
      </c>
      <c r="D56" s="414">
        <v>55000</v>
      </c>
    </row>
    <row r="57" spans="1:4" ht="15" customHeight="1" x14ac:dyDescent="0.25">
      <c r="A57" s="42" t="s">
        <v>102</v>
      </c>
      <c r="B57" s="356"/>
      <c r="C57" s="412"/>
      <c r="D57" s="414"/>
    </row>
    <row r="58" spans="1:4" ht="15" customHeight="1" x14ac:dyDescent="0.25">
      <c r="A58" s="43"/>
      <c r="B58" s="356"/>
      <c r="C58" s="411"/>
      <c r="D58" s="415"/>
    </row>
    <row r="59" spans="1:4" ht="15" customHeight="1" x14ac:dyDescent="0.25">
      <c r="A59" s="38" t="s">
        <v>103</v>
      </c>
      <c r="B59" s="348">
        <f>SUM(B60:B61)</f>
        <v>650000</v>
      </c>
      <c r="C59" s="348">
        <f t="shared" ref="C59:D59" si="7">SUM(C60:C61)</f>
        <v>1754917</v>
      </c>
      <c r="D59" s="379">
        <f t="shared" si="7"/>
        <v>1689592</v>
      </c>
    </row>
    <row r="60" spans="1:4" ht="15" customHeight="1" x14ac:dyDescent="0.25">
      <c r="A60" s="596" t="s">
        <v>157</v>
      </c>
      <c r="B60" s="357">
        <v>650000</v>
      </c>
      <c r="C60" s="424">
        <v>650000</v>
      </c>
      <c r="D60" s="513">
        <v>588675</v>
      </c>
    </row>
    <row r="61" spans="1:4" ht="15" customHeight="1" x14ac:dyDescent="0.25">
      <c r="A61" s="596" t="s">
        <v>104</v>
      </c>
      <c r="B61" s="357"/>
      <c r="C61" s="424">
        <v>1104917</v>
      </c>
      <c r="D61" s="513">
        <v>1100917</v>
      </c>
    </row>
    <row r="62" spans="1:4" ht="13.8" x14ac:dyDescent="0.25">
      <c r="A62" s="38"/>
      <c r="B62" s="356"/>
      <c r="C62" s="412"/>
      <c r="D62" s="414"/>
    </row>
    <row r="63" spans="1:4" ht="13.8" x14ac:dyDescent="0.25">
      <c r="A63" s="38" t="s">
        <v>105</v>
      </c>
      <c r="B63" s="348">
        <f>SUM(B64)</f>
        <v>100000</v>
      </c>
      <c r="C63" s="348">
        <f t="shared" ref="C63:D63" si="8">SUM(C64)</f>
        <v>214000</v>
      </c>
      <c r="D63" s="379">
        <f t="shared" si="8"/>
        <v>274000</v>
      </c>
    </row>
    <row r="64" spans="1:4" ht="14.4" x14ac:dyDescent="0.25">
      <c r="A64" s="596" t="s">
        <v>106</v>
      </c>
      <c r="B64" s="357">
        <v>100000</v>
      </c>
      <c r="C64" s="424">
        <v>214000</v>
      </c>
      <c r="D64" s="513">
        <v>274000</v>
      </c>
    </row>
    <row r="65" spans="1:4" ht="15" customHeight="1" x14ac:dyDescent="0.25">
      <c r="A65" s="7"/>
      <c r="B65" s="356"/>
      <c r="C65" s="405"/>
      <c r="D65" s="404"/>
    </row>
    <row r="66" spans="1:4" ht="15" customHeight="1" x14ac:dyDescent="0.25">
      <c r="A66" s="38" t="s">
        <v>107</v>
      </c>
      <c r="B66" s="348">
        <f>SUM(B74,B73,B71,B67)</f>
        <v>241268204</v>
      </c>
      <c r="C66" s="348">
        <f t="shared" ref="C66:D66" si="9">SUM(C74,C73,C71,C67)</f>
        <v>241268204</v>
      </c>
      <c r="D66" s="379">
        <f t="shared" si="9"/>
        <v>225503198</v>
      </c>
    </row>
    <row r="67" spans="1:4" ht="15" customHeight="1" x14ac:dyDescent="0.25">
      <c r="A67" s="42" t="s">
        <v>108</v>
      </c>
      <c r="B67" s="357">
        <f>SUM(B68:B70)</f>
        <v>0</v>
      </c>
      <c r="C67" s="409"/>
      <c r="D67" s="410"/>
    </row>
    <row r="68" spans="1:4" ht="15" customHeight="1" x14ac:dyDescent="0.25">
      <c r="A68" s="43" t="s">
        <v>109</v>
      </c>
      <c r="B68" s="356"/>
      <c r="C68" s="403"/>
      <c r="D68" s="404"/>
    </row>
    <row r="69" spans="1:4" ht="15" customHeight="1" x14ac:dyDescent="0.25">
      <c r="A69" s="7" t="s">
        <v>110</v>
      </c>
      <c r="B69" s="360"/>
      <c r="C69" s="412"/>
      <c r="D69" s="414"/>
    </row>
    <row r="70" spans="1:4" ht="15" customHeight="1" x14ac:dyDescent="0.25">
      <c r="A70" s="7" t="s">
        <v>111</v>
      </c>
      <c r="B70" s="355"/>
      <c r="C70" s="412"/>
      <c r="D70" s="414"/>
    </row>
    <row r="71" spans="1:4" ht="15" customHeight="1" x14ac:dyDescent="0.3">
      <c r="A71" s="85" t="s">
        <v>112</v>
      </c>
      <c r="B71" s="376">
        <f>SUM(B72)</f>
        <v>147922782</v>
      </c>
      <c r="C71" s="376">
        <f t="shared" ref="C71:D71" si="10">SUM(C72)</f>
        <v>147922782</v>
      </c>
      <c r="D71" s="420">
        <f t="shared" si="10"/>
        <v>147922782</v>
      </c>
    </row>
    <row r="72" spans="1:4" ht="15" customHeight="1" x14ac:dyDescent="0.25">
      <c r="A72" s="86" t="s">
        <v>113</v>
      </c>
      <c r="B72" s="377">
        <v>147922782</v>
      </c>
      <c r="C72" s="412">
        <v>147922782</v>
      </c>
      <c r="D72" s="414">
        <v>147922782</v>
      </c>
    </row>
    <row r="73" spans="1:4" ht="15.75" customHeight="1" x14ac:dyDescent="0.3">
      <c r="A73" s="85" t="s">
        <v>114</v>
      </c>
      <c r="B73" s="377"/>
      <c r="C73" s="412"/>
      <c r="D73" s="414"/>
    </row>
    <row r="74" spans="1:4" ht="15" customHeight="1" x14ac:dyDescent="0.3">
      <c r="A74" s="85" t="s">
        <v>115</v>
      </c>
      <c r="B74" s="376">
        <v>93345422</v>
      </c>
      <c r="C74" s="416">
        <v>93345422</v>
      </c>
      <c r="D74" s="417">
        <v>77580416</v>
      </c>
    </row>
    <row r="75" spans="1:4" ht="15.75" customHeight="1" x14ac:dyDescent="0.25">
      <c r="A75" s="7"/>
      <c r="B75" s="348"/>
      <c r="C75" s="416"/>
      <c r="D75" s="417"/>
    </row>
    <row r="76" spans="1:4" ht="15" customHeight="1" thickBot="1" x14ac:dyDescent="0.3">
      <c r="A76" s="366"/>
      <c r="B76" s="367"/>
      <c r="C76" s="418"/>
      <c r="D76" s="419"/>
    </row>
    <row r="77" spans="1:4" ht="19.5" customHeight="1" thickBot="1" x14ac:dyDescent="0.3">
      <c r="A77" s="378" t="s">
        <v>116</v>
      </c>
      <c r="B77" s="451">
        <f>SUM(B9,B21,B25,B36,B54,B59,B63,B66,)</f>
        <v>455873557</v>
      </c>
      <c r="C77" s="451">
        <f>SUM(C9,C21,C25,C36,C54,C59,C63,C66,)</f>
        <v>477984997</v>
      </c>
      <c r="D77" s="452">
        <f>SUM(D9,D21,D25,D36,D54,D59,D63,D66,)</f>
        <v>432730321</v>
      </c>
    </row>
    <row r="78" spans="1:4" ht="13.8" x14ac:dyDescent="0.25">
      <c r="A78" s="103"/>
      <c r="B78" s="103"/>
    </row>
    <row r="79" spans="1:4" ht="15.6" x14ac:dyDescent="0.3">
      <c r="A79" s="100"/>
      <c r="B79" s="101"/>
    </row>
    <row r="80" spans="1:4" ht="14.4" x14ac:dyDescent="0.3">
      <c r="A80" s="104"/>
      <c r="B80" s="105"/>
      <c r="C80" s="95"/>
      <c r="D80" s="96"/>
    </row>
    <row r="81" spans="1:4" ht="15.75" customHeight="1" x14ac:dyDescent="0.25">
      <c r="A81" s="106"/>
      <c r="B81" s="106"/>
      <c r="C81" s="89"/>
      <c r="D81" s="89"/>
    </row>
    <row r="82" spans="1:4" ht="15.75" customHeight="1" x14ac:dyDescent="0.25">
      <c r="A82" s="103"/>
      <c r="B82" s="103"/>
      <c r="C82" s="22"/>
      <c r="D82" s="22"/>
    </row>
    <row r="83" spans="1:4" ht="15.75" customHeight="1" x14ac:dyDescent="0.25">
      <c r="A83" s="103"/>
      <c r="B83" s="103"/>
      <c r="C83" s="90"/>
      <c r="D83" s="90"/>
    </row>
    <row r="84" spans="1:4" ht="15.75" customHeight="1" x14ac:dyDescent="0.25">
      <c r="A84" s="103"/>
      <c r="B84" s="103"/>
      <c r="C84" s="22"/>
      <c r="D84" s="22"/>
    </row>
    <row r="85" spans="1:4" ht="15.75" customHeight="1" x14ac:dyDescent="0.25">
      <c r="A85" s="107"/>
      <c r="B85" s="102"/>
      <c r="C85" s="22"/>
      <c r="D85" s="22"/>
    </row>
    <row r="86" spans="1:4" ht="15.75" customHeight="1" x14ac:dyDescent="0.25">
      <c r="A86" s="107"/>
      <c r="B86" s="102"/>
      <c r="C86" s="22"/>
      <c r="D86" s="22"/>
    </row>
    <row r="87" spans="1:4" ht="15.75" customHeight="1" x14ac:dyDescent="0.25">
      <c r="A87" s="23"/>
      <c r="B87" s="101"/>
      <c r="C87" s="22"/>
      <c r="D87" s="22"/>
    </row>
    <row r="88" spans="1:4" ht="15.75" customHeight="1" x14ac:dyDescent="0.25">
      <c r="A88" s="23"/>
      <c r="B88" s="102"/>
      <c r="C88" s="22"/>
      <c r="D88" s="22"/>
    </row>
    <row r="89" spans="1:4" ht="15.75" customHeight="1" x14ac:dyDescent="0.25">
      <c r="A89" s="106"/>
      <c r="B89" s="106"/>
      <c r="C89" s="91"/>
      <c r="D89" s="91"/>
    </row>
    <row r="90" spans="1:4" ht="13.8" x14ac:dyDescent="0.25">
      <c r="A90" s="103"/>
      <c r="B90" s="103"/>
      <c r="C90" s="22"/>
      <c r="D90" s="22"/>
    </row>
    <row r="91" spans="1:4" ht="15.75" customHeight="1" x14ac:dyDescent="0.25">
      <c r="A91" s="107"/>
      <c r="B91" s="101"/>
      <c r="C91" s="22"/>
      <c r="D91" s="22"/>
    </row>
    <row r="92" spans="1:4" ht="15.75" customHeight="1" x14ac:dyDescent="0.25">
      <c r="A92" s="23"/>
      <c r="B92" s="103"/>
      <c r="C92" s="90"/>
      <c r="D92" s="90"/>
    </row>
    <row r="93" spans="1:4" ht="15.75" customHeight="1" x14ac:dyDescent="0.25">
      <c r="A93" s="23"/>
      <c r="B93" s="103"/>
      <c r="C93" s="90"/>
      <c r="D93" s="90"/>
    </row>
    <row r="94" spans="1:4" ht="17.25" customHeight="1" x14ac:dyDescent="0.25">
      <c r="A94" s="103"/>
      <c r="B94" s="103"/>
      <c r="C94" s="90"/>
      <c r="D94" s="90"/>
    </row>
    <row r="95" spans="1:4" ht="15.75" customHeight="1" x14ac:dyDescent="0.25">
      <c r="A95" s="107"/>
      <c r="B95" s="103"/>
      <c r="C95" s="90"/>
      <c r="D95" s="90"/>
    </row>
    <row r="96" spans="1:4" ht="15.75" customHeight="1" x14ac:dyDescent="0.25">
      <c r="A96" s="103"/>
      <c r="B96" s="103"/>
      <c r="C96" s="90"/>
      <c r="D96" s="90"/>
    </row>
    <row r="97" spans="1:4" ht="15.75" customHeight="1" x14ac:dyDescent="0.25">
      <c r="A97" s="107"/>
      <c r="B97" s="108"/>
      <c r="C97" s="22"/>
      <c r="D97" s="22"/>
    </row>
    <row r="98" spans="1:4" ht="15.75" customHeight="1" x14ac:dyDescent="0.25">
      <c r="A98" s="109"/>
      <c r="B98" s="108"/>
      <c r="C98" s="22"/>
      <c r="D98" s="22"/>
    </row>
    <row r="99" spans="1:4" ht="15.75" customHeight="1" x14ac:dyDescent="0.3">
      <c r="A99" s="34"/>
      <c r="B99" s="34"/>
      <c r="C99" s="22"/>
      <c r="D99" s="22"/>
    </row>
    <row r="100" spans="1:4" ht="15.75" customHeight="1" x14ac:dyDescent="0.25">
      <c r="A100" s="23"/>
      <c r="B100" s="110"/>
      <c r="C100" s="22"/>
      <c r="D100" s="22"/>
    </row>
    <row r="101" spans="1:4" ht="15.75" customHeight="1" x14ac:dyDescent="0.25">
      <c r="A101" s="109"/>
      <c r="B101" s="106"/>
      <c r="C101" s="90"/>
      <c r="D101" s="90"/>
    </row>
    <row r="102" spans="1:4" ht="15.75" customHeight="1" x14ac:dyDescent="0.25">
      <c r="A102" s="23"/>
      <c r="B102" s="103"/>
      <c r="C102" s="97"/>
      <c r="D102" s="97"/>
    </row>
    <row r="103" spans="1:4" ht="15.75" customHeight="1" x14ac:dyDescent="0.3">
      <c r="A103" s="23"/>
      <c r="B103" s="103"/>
      <c r="C103" s="98"/>
      <c r="D103" s="99"/>
    </row>
    <row r="104" spans="1:4" ht="15.75" customHeight="1" x14ac:dyDescent="0.25">
      <c r="A104" s="23"/>
      <c r="B104" s="23"/>
      <c r="C104" s="19"/>
      <c r="D104" s="61"/>
    </row>
    <row r="105" spans="1:4" ht="15.75" customHeight="1" x14ac:dyDescent="0.25">
      <c r="A105" s="107"/>
      <c r="B105" s="107"/>
    </row>
    <row r="106" spans="1:4" ht="15.75" customHeight="1" x14ac:dyDescent="0.25">
      <c r="A106" s="109"/>
      <c r="B106" s="109"/>
      <c r="C106" s="5"/>
    </row>
    <row r="107" spans="1:4" ht="15.75" customHeight="1" x14ac:dyDescent="0.3">
      <c r="A107" s="34"/>
      <c r="B107" s="34"/>
    </row>
    <row r="108" spans="1:4" ht="15.75" customHeight="1" x14ac:dyDescent="0.25">
      <c r="A108" s="23"/>
      <c r="B108" s="23"/>
      <c r="C108" s="61"/>
      <c r="D108" s="61"/>
    </row>
    <row r="109" spans="1:4" ht="15.75" customHeight="1" x14ac:dyDescent="0.25">
      <c r="A109" s="109"/>
      <c r="B109" s="23"/>
      <c r="C109" s="61"/>
      <c r="D109" s="61"/>
    </row>
    <row r="110" spans="1:4" ht="15.75" customHeight="1" x14ac:dyDescent="0.25">
      <c r="A110" s="23"/>
      <c r="B110" s="23"/>
      <c r="C110" s="61"/>
      <c r="D110" s="61"/>
    </row>
    <row r="111" spans="1:4" ht="15.75" customHeight="1" x14ac:dyDescent="0.25">
      <c r="A111" s="23"/>
      <c r="B111" s="23"/>
      <c r="C111" s="61"/>
      <c r="D111" s="61"/>
    </row>
    <row r="112" spans="1:4" ht="15.75" customHeight="1" x14ac:dyDescent="0.25">
      <c r="A112" s="23"/>
      <c r="B112" s="23"/>
    </row>
    <row r="113" spans="1:4" ht="15.75" customHeight="1" x14ac:dyDescent="0.25">
      <c r="A113" s="107"/>
      <c r="B113" s="23"/>
    </row>
    <row r="114" spans="1:4" ht="15.75" customHeight="1" x14ac:dyDescent="0.25">
      <c r="A114" s="23"/>
      <c r="B114" s="23"/>
    </row>
    <row r="115" spans="1:4" ht="21" customHeight="1" x14ac:dyDescent="0.3">
      <c r="A115" s="34"/>
      <c r="B115" s="34"/>
    </row>
    <row r="116" spans="1:4" ht="21.75" customHeight="1" x14ac:dyDescent="0.3">
      <c r="A116" s="34"/>
      <c r="B116" s="34"/>
    </row>
    <row r="117" spans="1:4" ht="15.75" customHeight="1" x14ac:dyDescent="0.25">
      <c r="A117" s="23"/>
      <c r="C117" s="61"/>
      <c r="D117" s="61"/>
    </row>
    <row r="118" spans="1:4" x14ac:dyDescent="0.25">
      <c r="A118" s="61"/>
      <c r="B118" s="61"/>
      <c r="C118" s="61"/>
      <c r="D118" s="61"/>
    </row>
    <row r="119" spans="1:4" ht="13.8" x14ac:dyDescent="0.25">
      <c r="A119" s="111"/>
      <c r="B119" s="93"/>
      <c r="C119" s="61"/>
      <c r="D119" s="61"/>
    </row>
    <row r="120" spans="1:4" ht="13.8" x14ac:dyDescent="0.25">
      <c r="A120" s="91"/>
      <c r="B120" s="22"/>
      <c r="C120" s="61"/>
      <c r="D120" s="61"/>
    </row>
    <row r="121" spans="1:4" ht="13.8" x14ac:dyDescent="0.25">
      <c r="A121" s="91"/>
      <c r="B121" s="22"/>
      <c r="C121" s="61"/>
      <c r="D121" s="61"/>
    </row>
    <row r="122" spans="1:4" ht="13.8" x14ac:dyDescent="0.25">
      <c r="A122" s="103"/>
      <c r="B122" s="112"/>
    </row>
    <row r="123" spans="1:4" ht="13.8" x14ac:dyDescent="0.25">
      <c r="A123" s="103"/>
      <c r="B123" s="112"/>
    </row>
    <row r="124" spans="1:4" ht="14.4" x14ac:dyDescent="0.3">
      <c r="A124" s="94"/>
      <c r="B124" s="113"/>
    </row>
    <row r="125" spans="1:4" ht="13.8" x14ac:dyDescent="0.25">
      <c r="A125" s="106"/>
      <c r="B125" s="112"/>
    </row>
    <row r="126" spans="1:4" ht="13.8" x14ac:dyDescent="0.25">
      <c r="A126" s="105"/>
      <c r="B126" s="112"/>
    </row>
    <row r="127" spans="1:4" ht="13.8" x14ac:dyDescent="0.25">
      <c r="A127" s="103"/>
      <c r="B127" s="112"/>
    </row>
    <row r="128" spans="1:4" ht="13.8" x14ac:dyDescent="0.25">
      <c r="A128" s="103"/>
      <c r="B128" s="112"/>
    </row>
    <row r="129" spans="1:2" ht="13.8" x14ac:dyDescent="0.25">
      <c r="A129" s="103"/>
      <c r="B129" s="112"/>
    </row>
    <row r="130" spans="1:2" ht="13.8" x14ac:dyDescent="0.25">
      <c r="A130" s="105"/>
      <c r="B130" s="114"/>
    </row>
    <row r="131" spans="1:2" ht="13.8" x14ac:dyDescent="0.25">
      <c r="A131" s="103"/>
      <c r="B131" s="22"/>
    </row>
    <row r="132" spans="1:2" ht="13.8" x14ac:dyDescent="0.25">
      <c r="A132" s="103"/>
      <c r="B132" s="22"/>
    </row>
    <row r="133" spans="1:2" ht="13.8" x14ac:dyDescent="0.25">
      <c r="A133" s="103"/>
      <c r="B133" s="93"/>
    </row>
    <row r="134" spans="1:2" ht="13.8" x14ac:dyDescent="0.25">
      <c r="A134" s="102"/>
      <c r="B134" s="22"/>
    </row>
    <row r="135" spans="1:2" ht="13.8" x14ac:dyDescent="0.25">
      <c r="A135" s="106"/>
      <c r="B135" s="112"/>
    </row>
    <row r="136" spans="1:2" ht="13.8" x14ac:dyDescent="0.25">
      <c r="A136" s="103"/>
      <c r="B136" s="112"/>
    </row>
    <row r="137" spans="1:2" ht="13.8" x14ac:dyDescent="0.25">
      <c r="A137" s="103"/>
      <c r="B137" s="112"/>
    </row>
    <row r="138" spans="1:2" ht="13.8" x14ac:dyDescent="0.25">
      <c r="A138" s="106"/>
      <c r="B138" s="106"/>
    </row>
    <row r="139" spans="1:2" ht="13.8" x14ac:dyDescent="0.25">
      <c r="A139" s="103"/>
      <c r="B139" s="103"/>
    </row>
    <row r="140" spans="1:2" ht="13.8" x14ac:dyDescent="0.25">
      <c r="A140" s="106"/>
      <c r="B140" s="106"/>
    </row>
    <row r="141" spans="1:2" ht="13.8" x14ac:dyDescent="0.25">
      <c r="A141" s="103"/>
      <c r="B141" s="103"/>
    </row>
    <row r="142" spans="1:2" ht="13.8" x14ac:dyDescent="0.25">
      <c r="A142" s="103"/>
      <c r="B142" s="103"/>
    </row>
    <row r="143" spans="1:2" ht="13.8" x14ac:dyDescent="0.25">
      <c r="A143" s="103"/>
      <c r="B143" s="106"/>
    </row>
    <row r="144" spans="1:2" ht="13.8" x14ac:dyDescent="0.25">
      <c r="A144" s="108"/>
      <c r="B144" s="108"/>
    </row>
    <row r="145" spans="1:2" ht="13.8" x14ac:dyDescent="0.25">
      <c r="A145" s="102"/>
      <c r="B145" s="108"/>
    </row>
    <row r="146" spans="1:2" ht="13.8" x14ac:dyDescent="0.25">
      <c r="A146" s="102"/>
      <c r="B146" s="102"/>
    </row>
    <row r="147" spans="1:2" ht="13.8" x14ac:dyDescent="0.25">
      <c r="A147" s="102"/>
      <c r="B147" s="102"/>
    </row>
    <row r="148" spans="1:2" ht="13.8" x14ac:dyDescent="0.25">
      <c r="A148" s="103"/>
      <c r="B148" s="103"/>
    </row>
    <row r="149" spans="1:2" ht="13.8" x14ac:dyDescent="0.25">
      <c r="A149" s="102"/>
      <c r="B149" s="103"/>
    </row>
    <row r="150" spans="1:2" ht="13.8" x14ac:dyDescent="0.25">
      <c r="A150" s="102"/>
      <c r="B150" s="23"/>
    </row>
    <row r="151" spans="1:2" ht="13.8" x14ac:dyDescent="0.25">
      <c r="A151" s="23"/>
      <c r="B151" s="23"/>
    </row>
    <row r="152" spans="1:2" ht="13.8" x14ac:dyDescent="0.25">
      <c r="A152" s="107"/>
      <c r="B152" s="107"/>
    </row>
    <row r="153" spans="1:2" ht="13.8" x14ac:dyDescent="0.25">
      <c r="A153" s="109"/>
      <c r="B153" s="109"/>
    </row>
    <row r="154" spans="1:2" ht="13.8" x14ac:dyDescent="0.25">
      <c r="A154" s="23"/>
      <c r="B154" s="23"/>
    </row>
    <row r="155" spans="1:2" ht="13.8" x14ac:dyDescent="0.25">
      <c r="A155" s="23"/>
      <c r="B155" s="23"/>
    </row>
    <row r="156" spans="1:2" ht="13.8" x14ac:dyDescent="0.25">
      <c r="A156" s="109"/>
      <c r="B156" s="23"/>
    </row>
    <row r="157" spans="1:2" ht="13.8" x14ac:dyDescent="0.25">
      <c r="A157" s="23"/>
      <c r="B157" s="23"/>
    </row>
    <row r="158" spans="1:2" ht="13.8" x14ac:dyDescent="0.25">
      <c r="A158" s="23"/>
      <c r="B158" s="23"/>
    </row>
    <row r="159" spans="1:2" ht="13.8" x14ac:dyDescent="0.25">
      <c r="A159" s="23"/>
      <c r="B159" s="23"/>
    </row>
    <row r="160" spans="1:2" ht="16.8" x14ac:dyDescent="0.3">
      <c r="A160" s="34"/>
      <c r="B160" s="34"/>
    </row>
  </sheetData>
  <mergeCells count="2">
    <mergeCell ref="A4:D4"/>
    <mergeCell ref="A1:D1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8"/>
  <sheetViews>
    <sheetView topLeftCell="A37" workbookViewId="0">
      <selection activeCell="A51" sqref="A51"/>
    </sheetView>
  </sheetViews>
  <sheetFormatPr defaultRowHeight="13.2" x14ac:dyDescent="0.25"/>
  <cols>
    <col min="1" max="1" width="49" customWidth="1"/>
    <col min="2" max="4" width="12.6640625" customWidth="1"/>
  </cols>
  <sheetData>
    <row r="1" spans="1:4" ht="15.6" x14ac:dyDescent="0.3">
      <c r="A1" s="523" t="s">
        <v>269</v>
      </c>
      <c r="B1" s="523"/>
      <c r="C1" s="523"/>
      <c r="D1" s="523"/>
    </row>
    <row r="2" spans="1:4" x14ac:dyDescent="0.25">
      <c r="A2" s="4"/>
      <c r="B2" s="4"/>
    </row>
    <row r="3" spans="1:4" x14ac:dyDescent="0.25">
      <c r="A3" s="4"/>
      <c r="B3" s="4"/>
    </row>
    <row r="4" spans="1:4" ht="15.6" x14ac:dyDescent="0.3">
      <c r="A4" s="522" t="s">
        <v>237</v>
      </c>
      <c r="B4" s="522"/>
      <c r="C4" s="522"/>
      <c r="D4" s="522"/>
    </row>
    <row r="5" spans="1:4" x14ac:dyDescent="0.25">
      <c r="A5" s="4"/>
      <c r="B5" s="4"/>
    </row>
    <row r="6" spans="1:4" x14ac:dyDescent="0.25">
      <c r="A6" s="4"/>
      <c r="B6" s="4"/>
    </row>
    <row r="7" spans="1:4" ht="14.4" thickBot="1" x14ac:dyDescent="0.3">
      <c r="A7" s="4"/>
      <c r="B7" s="218"/>
      <c r="D7" s="218" t="s">
        <v>192</v>
      </c>
    </row>
    <row r="8" spans="1:4" ht="47.25" customHeight="1" thickBot="1" x14ac:dyDescent="0.3">
      <c r="A8" s="364" t="s">
        <v>0</v>
      </c>
      <c r="B8" s="371" t="s">
        <v>284</v>
      </c>
      <c r="C8" s="325" t="s">
        <v>283</v>
      </c>
      <c r="D8" s="326" t="s">
        <v>304</v>
      </c>
    </row>
    <row r="9" spans="1:4" ht="13.8" x14ac:dyDescent="0.25">
      <c r="A9" s="589" t="s">
        <v>62</v>
      </c>
      <c r="B9" s="363">
        <f>SUM(B19,B18,B10)</f>
        <v>183435967</v>
      </c>
      <c r="C9" s="363">
        <f t="shared" ref="C9:D9" si="0">SUM(C19,C18,C10)</f>
        <v>201871738</v>
      </c>
      <c r="D9" s="397">
        <f t="shared" si="0"/>
        <v>168136037</v>
      </c>
    </row>
    <row r="10" spans="1:4" ht="14.4" x14ac:dyDescent="0.3">
      <c r="A10" s="39" t="s">
        <v>63</v>
      </c>
      <c r="B10" s="376">
        <f>SUM(B11:B17)</f>
        <v>175419572</v>
      </c>
      <c r="C10" s="376">
        <f t="shared" ref="C10:D10" si="1">SUM(C11:C17)</f>
        <v>180977017</v>
      </c>
      <c r="D10" s="420">
        <f t="shared" si="1"/>
        <v>144527202</v>
      </c>
    </row>
    <row r="11" spans="1:4" ht="13.8" x14ac:dyDescent="0.25">
      <c r="A11" s="40" t="s">
        <v>64</v>
      </c>
      <c r="B11" s="377">
        <v>27665513</v>
      </c>
      <c r="C11" s="597">
        <v>27665513</v>
      </c>
      <c r="D11" s="598">
        <v>21025790</v>
      </c>
    </row>
    <row r="12" spans="1:4" ht="13.8" x14ac:dyDescent="0.25">
      <c r="A12" s="591" t="s">
        <v>65</v>
      </c>
      <c r="B12" s="377">
        <v>65993072</v>
      </c>
      <c r="C12" s="597">
        <v>65993072</v>
      </c>
      <c r="D12" s="598">
        <v>50631542</v>
      </c>
    </row>
    <row r="13" spans="1:4" ht="13.8" x14ac:dyDescent="0.25">
      <c r="A13" s="591" t="s">
        <v>217</v>
      </c>
      <c r="B13" s="377">
        <v>63015000</v>
      </c>
      <c r="C13" s="597">
        <v>63015000</v>
      </c>
      <c r="D13" s="598">
        <v>53068217</v>
      </c>
    </row>
    <row r="14" spans="1:4" ht="13.8" x14ac:dyDescent="0.25">
      <c r="A14" s="591" t="s">
        <v>218</v>
      </c>
      <c r="B14" s="377">
        <v>16475987</v>
      </c>
      <c r="C14" s="597">
        <v>16475987</v>
      </c>
      <c r="D14" s="598">
        <v>12519008</v>
      </c>
    </row>
    <row r="15" spans="1:4" ht="13.8" x14ac:dyDescent="0.25">
      <c r="A15" s="591" t="s">
        <v>67</v>
      </c>
      <c r="B15" s="377">
        <v>2270000</v>
      </c>
      <c r="C15" s="597">
        <v>2270000</v>
      </c>
      <c r="D15" s="598">
        <v>1725200</v>
      </c>
    </row>
    <row r="16" spans="1:4" ht="13.8" x14ac:dyDescent="0.25">
      <c r="A16" s="591" t="s">
        <v>68</v>
      </c>
      <c r="B16" s="377"/>
      <c r="C16" s="597">
        <v>4410710</v>
      </c>
      <c r="D16" s="598">
        <v>4410710</v>
      </c>
    </row>
    <row r="17" spans="1:4" ht="14.4" x14ac:dyDescent="0.3">
      <c r="A17" s="17" t="s">
        <v>69</v>
      </c>
      <c r="B17" s="599"/>
      <c r="C17" s="597">
        <v>1146735</v>
      </c>
      <c r="D17" s="598">
        <v>1146735</v>
      </c>
    </row>
    <row r="18" spans="1:4" ht="14.4" x14ac:dyDescent="0.3">
      <c r="A18" s="41" t="s">
        <v>70</v>
      </c>
      <c r="B18" s="599"/>
      <c r="C18" s="597"/>
      <c r="D18" s="598"/>
    </row>
    <row r="19" spans="1:4" ht="14.4" x14ac:dyDescent="0.3">
      <c r="A19" s="593" t="s">
        <v>71</v>
      </c>
      <c r="B19" s="599">
        <v>8016395</v>
      </c>
      <c r="C19" s="599">
        <v>20894721</v>
      </c>
      <c r="D19" s="600">
        <v>23608835</v>
      </c>
    </row>
    <row r="20" spans="1:4" ht="14.4" x14ac:dyDescent="0.3">
      <c r="A20" s="41"/>
      <c r="B20" s="351"/>
      <c r="C20" s="380"/>
      <c r="D20" s="381"/>
    </row>
    <row r="21" spans="1:4" ht="13.8" x14ac:dyDescent="0.25">
      <c r="A21" s="35" t="s">
        <v>72</v>
      </c>
      <c r="B21" s="352">
        <f>SUM(B22:B23)</f>
        <v>0</v>
      </c>
      <c r="C21" s="380"/>
      <c r="D21" s="381"/>
    </row>
    <row r="22" spans="1:4" ht="14.4" x14ac:dyDescent="0.3">
      <c r="A22" s="39" t="s">
        <v>73</v>
      </c>
      <c r="B22" s="349"/>
      <c r="C22" s="380"/>
      <c r="D22" s="381"/>
    </row>
    <row r="23" spans="1:4" ht="14.4" x14ac:dyDescent="0.3">
      <c r="A23" s="593" t="s">
        <v>74</v>
      </c>
      <c r="B23" s="351"/>
      <c r="C23" s="380"/>
      <c r="D23" s="381"/>
    </row>
    <row r="24" spans="1:4" ht="14.4" x14ac:dyDescent="0.3">
      <c r="A24" s="41"/>
      <c r="B24" s="351"/>
      <c r="C24" s="380"/>
      <c r="D24" s="381"/>
    </row>
    <row r="25" spans="1:4" ht="13.8" x14ac:dyDescent="0.25">
      <c r="A25" s="35" t="s">
        <v>75</v>
      </c>
      <c r="B25" s="352">
        <f>SUM(B34,B30,B27,B26)</f>
        <v>17450000</v>
      </c>
      <c r="C25" s="352">
        <f t="shared" ref="C25:D25" si="2">SUM(C34,C30,C27,C26)</f>
        <v>17643475</v>
      </c>
      <c r="D25" s="399">
        <f t="shared" si="2"/>
        <v>22681852</v>
      </c>
    </row>
    <row r="26" spans="1:4" ht="14.4" x14ac:dyDescent="0.3">
      <c r="A26" s="41" t="s">
        <v>76</v>
      </c>
      <c r="B26" s="352"/>
      <c r="C26" s="380"/>
      <c r="D26" s="381"/>
    </row>
    <row r="27" spans="1:4" ht="14.4" x14ac:dyDescent="0.3">
      <c r="A27" s="41" t="s">
        <v>77</v>
      </c>
      <c r="B27" s="351">
        <f>SUM(B28:B29)</f>
        <v>4000000</v>
      </c>
      <c r="C27" s="351">
        <f t="shared" ref="C27:D27" si="3">SUM(C28:C29)</f>
        <v>4000000</v>
      </c>
      <c r="D27" s="398">
        <f t="shared" si="3"/>
        <v>3752931</v>
      </c>
    </row>
    <row r="28" spans="1:4" ht="13.8" x14ac:dyDescent="0.25">
      <c r="A28" s="7" t="s">
        <v>78</v>
      </c>
      <c r="B28" s="368"/>
      <c r="C28" s="380"/>
      <c r="D28" s="381"/>
    </row>
    <row r="29" spans="1:4" ht="13.8" x14ac:dyDescent="0.25">
      <c r="A29" s="7" t="s">
        <v>79</v>
      </c>
      <c r="B29" s="356">
        <v>4000000</v>
      </c>
      <c r="C29" s="380">
        <v>4000000</v>
      </c>
      <c r="D29" s="381">
        <v>3752931</v>
      </c>
    </row>
    <row r="30" spans="1:4" ht="14.4" x14ac:dyDescent="0.25">
      <c r="A30" s="42" t="s">
        <v>80</v>
      </c>
      <c r="B30" s="357">
        <f>SUM(B31)</f>
        <v>13000000</v>
      </c>
      <c r="C30" s="357">
        <f t="shared" ref="C30:D30" si="4">SUM(C31)</f>
        <v>13000000</v>
      </c>
      <c r="D30" s="384">
        <f t="shared" si="4"/>
        <v>18150565</v>
      </c>
    </row>
    <row r="31" spans="1:4" ht="13.8" x14ac:dyDescent="0.25">
      <c r="A31" s="43" t="s">
        <v>81</v>
      </c>
      <c r="B31" s="356">
        <f>SUM(B32)</f>
        <v>13000000</v>
      </c>
      <c r="C31" s="356">
        <v>13000000</v>
      </c>
      <c r="D31" s="400">
        <v>18150565</v>
      </c>
    </row>
    <row r="32" spans="1:4" ht="13.8" x14ac:dyDescent="0.25">
      <c r="A32" s="7" t="s">
        <v>178</v>
      </c>
      <c r="B32" s="355">
        <v>13000000</v>
      </c>
      <c r="C32" s="380">
        <v>13000000</v>
      </c>
      <c r="D32" s="381">
        <v>18150565</v>
      </c>
    </row>
    <row r="33" spans="1:4" ht="13.8" x14ac:dyDescent="0.25">
      <c r="A33" s="43" t="s">
        <v>83</v>
      </c>
      <c r="B33" s="356"/>
      <c r="C33" s="380"/>
      <c r="D33" s="381"/>
    </row>
    <row r="34" spans="1:4" ht="14.4" x14ac:dyDescent="0.25">
      <c r="A34" s="42" t="s">
        <v>84</v>
      </c>
      <c r="B34" s="357">
        <v>450000</v>
      </c>
      <c r="C34" s="357">
        <v>643475</v>
      </c>
      <c r="D34" s="384">
        <v>778356</v>
      </c>
    </row>
    <row r="35" spans="1:4" ht="13.8" x14ac:dyDescent="0.25">
      <c r="A35" s="7"/>
      <c r="B35" s="355"/>
      <c r="C35" s="380"/>
      <c r="D35" s="381"/>
    </row>
    <row r="36" spans="1:4" ht="13.8" x14ac:dyDescent="0.25">
      <c r="A36" s="38" t="s">
        <v>87</v>
      </c>
      <c r="B36" s="348">
        <f>SUM(B37:B45)</f>
        <v>12864366</v>
      </c>
      <c r="C36" s="348">
        <f t="shared" ref="C36:D36" si="5">SUM(C37:C45)</f>
        <v>14741244</v>
      </c>
      <c r="D36" s="379">
        <f t="shared" si="5"/>
        <v>13999223</v>
      </c>
    </row>
    <row r="37" spans="1:4" ht="14.4" x14ac:dyDescent="0.25">
      <c r="A37" s="42" t="s">
        <v>88</v>
      </c>
      <c r="B37" s="357"/>
      <c r="C37" s="597"/>
      <c r="D37" s="598"/>
    </row>
    <row r="38" spans="1:4" ht="14.4" x14ac:dyDescent="0.25">
      <c r="A38" s="42" t="s">
        <v>89</v>
      </c>
      <c r="B38" s="355">
        <v>4370000</v>
      </c>
      <c r="C38" s="597">
        <v>4370000</v>
      </c>
      <c r="D38" s="598">
        <v>5988610</v>
      </c>
    </row>
    <row r="39" spans="1:4" ht="14.4" x14ac:dyDescent="0.25">
      <c r="A39" s="42" t="s">
        <v>90</v>
      </c>
      <c r="B39" s="369">
        <v>4185800</v>
      </c>
      <c r="C39" s="597">
        <v>4185800</v>
      </c>
      <c r="D39" s="598">
        <v>2723149</v>
      </c>
    </row>
    <row r="40" spans="1:4" ht="14.4" x14ac:dyDescent="0.25">
      <c r="A40" s="42" t="s">
        <v>91</v>
      </c>
      <c r="B40" s="355">
        <v>605970</v>
      </c>
      <c r="C40" s="597">
        <v>639660</v>
      </c>
      <c r="D40" s="598">
        <v>977640</v>
      </c>
    </row>
    <row r="41" spans="1:4" ht="14.4" x14ac:dyDescent="0.25">
      <c r="A41" s="45" t="s">
        <v>92</v>
      </c>
      <c r="B41" s="355"/>
      <c r="C41" s="597">
        <v>78130</v>
      </c>
      <c r="D41" s="598">
        <v>97090</v>
      </c>
    </row>
    <row r="42" spans="1:4" ht="14.4" x14ac:dyDescent="0.25">
      <c r="A42" s="45" t="s">
        <v>93</v>
      </c>
      <c r="B42" s="355"/>
      <c r="C42" s="597"/>
      <c r="D42" s="598"/>
    </row>
    <row r="43" spans="1:4" ht="14.4" x14ac:dyDescent="0.25">
      <c r="A43" s="42" t="s">
        <v>95</v>
      </c>
      <c r="B43" s="369">
        <v>131091</v>
      </c>
      <c r="C43" s="597">
        <v>152472</v>
      </c>
      <c r="D43" s="598">
        <v>21385</v>
      </c>
    </row>
    <row r="44" spans="1:4" ht="14.4" x14ac:dyDescent="0.25">
      <c r="A44" s="42" t="s">
        <v>97</v>
      </c>
      <c r="B44" s="348"/>
      <c r="C44" s="597"/>
      <c r="D44" s="598"/>
    </row>
    <row r="45" spans="1:4" ht="15" thickBot="1" x14ac:dyDescent="0.35">
      <c r="A45" s="191" t="s">
        <v>98</v>
      </c>
      <c r="B45" s="370">
        <v>3571505</v>
      </c>
      <c r="C45" s="601">
        <v>5315182</v>
      </c>
      <c r="D45" s="602">
        <v>4191349</v>
      </c>
    </row>
    <row r="46" spans="1:4" ht="14.4" x14ac:dyDescent="0.3">
      <c r="A46" s="189"/>
      <c r="B46" s="190"/>
    </row>
    <row r="47" spans="1:4" ht="13.8" x14ac:dyDescent="0.25">
      <c r="A47" s="103"/>
      <c r="B47" s="115"/>
    </row>
    <row r="48" spans="1:4" ht="13.8" x14ac:dyDescent="0.25">
      <c r="A48" s="103"/>
      <c r="B48" s="115"/>
    </row>
    <row r="49" spans="1:4" ht="13.8" x14ac:dyDescent="0.25">
      <c r="A49" s="103"/>
      <c r="B49" s="115"/>
    </row>
    <row r="50" spans="1:4" ht="13.8" x14ac:dyDescent="0.25">
      <c r="A50" s="103"/>
      <c r="B50" s="115"/>
    </row>
    <row r="51" spans="1:4" ht="13.8" x14ac:dyDescent="0.25">
      <c r="A51" s="103"/>
      <c r="B51" s="116"/>
    </row>
    <row r="52" spans="1:4" ht="14.4" thickBot="1" x14ac:dyDescent="0.3">
      <c r="A52" s="103"/>
      <c r="B52" s="117"/>
    </row>
    <row r="53" spans="1:4" ht="34.799999999999997" customHeight="1" thickBot="1" x14ac:dyDescent="0.3">
      <c r="A53" s="603" t="s">
        <v>0</v>
      </c>
      <c r="B53" s="604" t="s">
        <v>284</v>
      </c>
      <c r="C53" s="605" t="s">
        <v>283</v>
      </c>
      <c r="D53" s="606" t="s">
        <v>304</v>
      </c>
    </row>
    <row r="54" spans="1:4" ht="13.8" x14ac:dyDescent="0.25">
      <c r="A54" s="362" t="s">
        <v>99</v>
      </c>
      <c r="B54" s="363">
        <f>SUM(B55:B57)</f>
        <v>100000</v>
      </c>
      <c r="C54" s="363">
        <f t="shared" ref="C54:D54" si="6">SUM(C55:C57)</f>
        <v>100000</v>
      </c>
      <c r="D54" s="397">
        <f t="shared" si="6"/>
        <v>55000</v>
      </c>
    </row>
    <row r="55" spans="1:4" ht="14.4" x14ac:dyDescent="0.25">
      <c r="A55" s="42" t="s">
        <v>100</v>
      </c>
      <c r="B55" s="357"/>
      <c r="C55" s="597"/>
      <c r="D55" s="598"/>
    </row>
    <row r="56" spans="1:4" ht="14.4" x14ac:dyDescent="0.25">
      <c r="A56" s="42" t="s">
        <v>101</v>
      </c>
      <c r="B56" s="355">
        <v>100000</v>
      </c>
      <c r="C56" s="597">
        <v>100000</v>
      </c>
      <c r="D56" s="598">
        <v>55000</v>
      </c>
    </row>
    <row r="57" spans="1:4" ht="14.4" x14ac:dyDescent="0.25">
      <c r="A57" s="42" t="s">
        <v>102</v>
      </c>
      <c r="B57" s="355"/>
      <c r="C57" s="597"/>
      <c r="D57" s="598"/>
    </row>
    <row r="58" spans="1:4" ht="13.8" x14ac:dyDescent="0.25">
      <c r="A58" s="7"/>
      <c r="B58" s="355"/>
      <c r="C58" s="597"/>
      <c r="D58" s="598"/>
    </row>
    <row r="59" spans="1:4" ht="13.8" x14ac:dyDescent="0.25">
      <c r="A59" s="38" t="s">
        <v>103</v>
      </c>
      <c r="B59" s="348">
        <f>SUM(B60:B61)</f>
        <v>650000</v>
      </c>
      <c r="C59" s="348">
        <f t="shared" ref="C59:D59" si="7">SUM(C60:C61)</f>
        <v>1129917</v>
      </c>
      <c r="D59" s="379">
        <f t="shared" si="7"/>
        <v>1064592</v>
      </c>
    </row>
    <row r="60" spans="1:4" ht="13.8" x14ac:dyDescent="0.25">
      <c r="A60" s="596" t="s">
        <v>157</v>
      </c>
      <c r="B60" s="355">
        <v>650000</v>
      </c>
      <c r="C60" s="597">
        <v>650000</v>
      </c>
      <c r="D60" s="598">
        <v>588675</v>
      </c>
    </row>
    <row r="61" spans="1:4" ht="13.8" x14ac:dyDescent="0.25">
      <c r="A61" s="596" t="s">
        <v>104</v>
      </c>
      <c r="B61" s="355"/>
      <c r="C61" s="597">
        <v>479917</v>
      </c>
      <c r="D61" s="598">
        <v>475917</v>
      </c>
    </row>
    <row r="62" spans="1:4" ht="13.8" x14ac:dyDescent="0.25">
      <c r="A62" s="38"/>
      <c r="B62" s="355"/>
      <c r="C62" s="597"/>
      <c r="D62" s="598"/>
    </row>
    <row r="63" spans="1:4" ht="13.8" x14ac:dyDescent="0.25">
      <c r="A63" s="38" t="s">
        <v>105</v>
      </c>
      <c r="B63" s="348">
        <f>SUM(B64)</f>
        <v>100000</v>
      </c>
      <c r="C63" s="348">
        <f t="shared" ref="C63:D63" si="8">SUM(C64)</f>
        <v>214000</v>
      </c>
      <c r="D63" s="379">
        <f t="shared" si="8"/>
        <v>274000</v>
      </c>
    </row>
    <row r="64" spans="1:4" ht="13.8" x14ac:dyDescent="0.25">
      <c r="A64" s="596" t="s">
        <v>106</v>
      </c>
      <c r="B64" s="355">
        <v>100000</v>
      </c>
      <c r="C64" s="597">
        <v>214000</v>
      </c>
      <c r="D64" s="598">
        <v>274000</v>
      </c>
    </row>
    <row r="65" spans="1:4" ht="13.8" x14ac:dyDescent="0.25">
      <c r="A65" s="7"/>
      <c r="B65" s="355"/>
      <c r="C65" s="597"/>
      <c r="D65" s="598"/>
    </row>
    <row r="66" spans="1:4" ht="14.4" x14ac:dyDescent="0.25">
      <c r="A66" s="38" t="s">
        <v>107</v>
      </c>
      <c r="B66" s="357">
        <f>SUM(B74,B73,B71,B67)</f>
        <v>146768611</v>
      </c>
      <c r="C66" s="357">
        <f t="shared" ref="C66:D66" si="9">SUM(C74,C73,C71,C67)</f>
        <v>146768611</v>
      </c>
      <c r="D66" s="384">
        <f t="shared" si="9"/>
        <v>146768611</v>
      </c>
    </row>
    <row r="67" spans="1:4" ht="14.4" x14ac:dyDescent="0.25">
      <c r="A67" s="42" t="s">
        <v>108</v>
      </c>
      <c r="B67" s="357">
        <f>SUM(B68:B70)</f>
        <v>0</v>
      </c>
      <c r="C67" s="597"/>
      <c r="D67" s="598"/>
    </row>
    <row r="68" spans="1:4" ht="13.8" x14ac:dyDescent="0.25">
      <c r="A68" s="7" t="s">
        <v>109</v>
      </c>
      <c r="B68" s="355"/>
      <c r="C68" s="597"/>
      <c r="D68" s="598"/>
    </row>
    <row r="69" spans="1:4" ht="13.8" x14ac:dyDescent="0.25">
      <c r="A69" s="7" t="s">
        <v>110</v>
      </c>
      <c r="B69" s="348"/>
      <c r="C69" s="597"/>
      <c r="D69" s="598"/>
    </row>
    <row r="70" spans="1:4" ht="13.8" x14ac:dyDescent="0.25">
      <c r="A70" s="7" t="s">
        <v>111</v>
      </c>
      <c r="B70" s="355"/>
      <c r="C70" s="597"/>
      <c r="D70" s="598"/>
    </row>
    <row r="71" spans="1:4" ht="14.4" x14ac:dyDescent="0.3">
      <c r="A71" s="85" t="s">
        <v>112</v>
      </c>
      <c r="B71" s="376">
        <f>SUM(B72)</f>
        <v>146768611</v>
      </c>
      <c r="C71" s="376">
        <f t="shared" ref="C71:D71" si="10">SUM(C72)</f>
        <v>146768611</v>
      </c>
      <c r="D71" s="420">
        <f t="shared" si="10"/>
        <v>146768611</v>
      </c>
    </row>
    <row r="72" spans="1:4" ht="13.8" x14ac:dyDescent="0.25">
      <c r="A72" s="86" t="s">
        <v>113</v>
      </c>
      <c r="B72" s="377">
        <v>146768611</v>
      </c>
      <c r="C72" s="597">
        <v>146768611</v>
      </c>
      <c r="D72" s="598">
        <v>146768611</v>
      </c>
    </row>
    <row r="73" spans="1:4" ht="14.4" x14ac:dyDescent="0.3">
      <c r="A73" s="85" t="s">
        <v>114</v>
      </c>
      <c r="B73" s="377"/>
      <c r="C73" s="597"/>
      <c r="D73" s="598"/>
    </row>
    <row r="74" spans="1:4" ht="14.4" x14ac:dyDescent="0.3">
      <c r="A74" s="85" t="s">
        <v>115</v>
      </c>
      <c r="B74" s="607"/>
      <c r="C74" s="597"/>
      <c r="D74" s="598"/>
    </row>
    <row r="75" spans="1:4" ht="13.8" x14ac:dyDescent="0.25">
      <c r="A75" s="7"/>
      <c r="B75" s="348"/>
      <c r="C75" s="597"/>
      <c r="D75" s="598"/>
    </row>
    <row r="76" spans="1:4" ht="14.4" thickBot="1" x14ac:dyDescent="0.3">
      <c r="A76" s="366"/>
      <c r="B76" s="367"/>
      <c r="C76" s="608"/>
      <c r="D76" s="609"/>
    </row>
    <row r="77" spans="1:4" ht="22.5" customHeight="1" thickBot="1" x14ac:dyDescent="0.3">
      <c r="A77" s="610" t="s">
        <v>116</v>
      </c>
      <c r="B77" s="611">
        <f>SUM(B9,B21,B25,B36,B54,B59,B63,B66)</f>
        <v>361368944</v>
      </c>
      <c r="C77" s="611">
        <f>SUM(C9,C21,C25,C36,C54,C59,C63,C66)</f>
        <v>382468985</v>
      </c>
      <c r="D77" s="612">
        <f>SUM(D9,D21,D25,D36,D54,D59,D63,D66)</f>
        <v>352979315</v>
      </c>
    </row>
    <row r="78" spans="1:4" ht="13.8" x14ac:dyDescent="0.25">
      <c r="A78" s="192"/>
      <c r="B78" s="193"/>
    </row>
    <row r="79" spans="1:4" ht="14.4" x14ac:dyDescent="0.3">
      <c r="A79" s="189"/>
      <c r="B79" s="194"/>
    </row>
    <row r="80" spans="1:4" ht="13.8" x14ac:dyDescent="0.25">
      <c r="A80" s="46"/>
      <c r="B80" s="195"/>
    </row>
    <row r="81" spans="1:2" ht="13.8" x14ac:dyDescent="0.25">
      <c r="A81" s="46"/>
      <c r="B81" s="193"/>
    </row>
    <row r="82" spans="1:2" ht="13.8" x14ac:dyDescent="0.25">
      <c r="A82" s="196"/>
      <c r="B82" s="197"/>
    </row>
    <row r="83" spans="1:2" ht="13.8" x14ac:dyDescent="0.25">
      <c r="A83" s="196"/>
      <c r="B83" s="198"/>
    </row>
    <row r="84" spans="1:2" ht="13.8" x14ac:dyDescent="0.25">
      <c r="A84" s="196"/>
      <c r="B84" s="199"/>
    </row>
    <row r="85" spans="1:2" ht="14.4" x14ac:dyDescent="0.25">
      <c r="A85" s="200"/>
      <c r="B85" s="201"/>
    </row>
    <row r="86" spans="1:2" ht="14.4" x14ac:dyDescent="0.3">
      <c r="A86" s="200"/>
      <c r="B86" s="202"/>
    </row>
    <row r="87" spans="1:2" ht="13.8" x14ac:dyDescent="0.25">
      <c r="A87" s="46"/>
      <c r="B87" s="203"/>
    </row>
    <row r="88" spans="1:2" ht="13.8" x14ac:dyDescent="0.25">
      <c r="A88" s="46"/>
      <c r="B88" s="203"/>
    </row>
    <row r="89" spans="1:2" ht="13.8" x14ac:dyDescent="0.25">
      <c r="A89" s="196"/>
      <c r="B89" s="198"/>
    </row>
    <row r="90" spans="1:2" ht="13.8" x14ac:dyDescent="0.25">
      <c r="A90" s="204"/>
      <c r="B90" s="205"/>
    </row>
    <row r="91" spans="1:2" ht="13.8" x14ac:dyDescent="0.25">
      <c r="A91" s="206"/>
      <c r="B91" s="207"/>
    </row>
    <row r="92" spans="1:2" ht="13.8" x14ac:dyDescent="0.25">
      <c r="A92" s="206"/>
      <c r="B92" s="47"/>
    </row>
    <row r="93" spans="1:2" ht="13.8" x14ac:dyDescent="0.25">
      <c r="A93" s="46"/>
      <c r="B93" s="208"/>
    </row>
    <row r="94" spans="1:2" ht="13.8" x14ac:dyDescent="0.25">
      <c r="A94" s="46"/>
      <c r="B94" s="208"/>
    </row>
    <row r="95" spans="1:2" ht="14.4" x14ac:dyDescent="0.3">
      <c r="A95" s="200"/>
      <c r="B95" s="202"/>
    </row>
    <row r="96" spans="1:2" ht="13.8" x14ac:dyDescent="0.25">
      <c r="A96" s="46"/>
      <c r="B96" s="203"/>
    </row>
    <row r="97" spans="1:2" ht="16.8" x14ac:dyDescent="0.3">
      <c r="A97" s="209"/>
      <c r="B97" s="210"/>
    </row>
    <row r="98" spans="1:2" ht="15.6" x14ac:dyDescent="0.3">
      <c r="A98" s="100"/>
      <c r="B98" s="101"/>
    </row>
  </sheetData>
  <mergeCells count="2">
    <mergeCell ref="A4:D4"/>
    <mergeCell ref="A1:D1"/>
  </mergeCells>
  <phoneticPr fontId="52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8"/>
  <sheetViews>
    <sheetView topLeftCell="A4" workbookViewId="0">
      <selection activeCell="B46" sqref="B46:D46"/>
    </sheetView>
  </sheetViews>
  <sheetFormatPr defaultRowHeight="13.2" x14ac:dyDescent="0.25"/>
  <cols>
    <col min="1" max="1" width="48.33203125" customWidth="1"/>
    <col min="2" max="4" width="12.6640625" customWidth="1"/>
  </cols>
  <sheetData>
    <row r="1" spans="1:4" ht="15.6" x14ac:dyDescent="0.3">
      <c r="A1" s="523" t="s">
        <v>270</v>
      </c>
      <c r="B1" s="523"/>
      <c r="C1" s="523"/>
      <c r="D1" s="523"/>
    </row>
    <row r="2" spans="1:4" x14ac:dyDescent="0.25">
      <c r="A2" s="4"/>
      <c r="B2" s="4"/>
    </row>
    <row r="3" spans="1:4" x14ac:dyDescent="0.25">
      <c r="A3" s="4"/>
      <c r="B3" s="4"/>
    </row>
    <row r="4" spans="1:4" ht="20.25" customHeight="1" x14ac:dyDescent="0.25">
      <c r="A4" s="524" t="s">
        <v>238</v>
      </c>
      <c r="B4" s="524"/>
      <c r="C4" s="524"/>
      <c r="D4" s="524"/>
    </row>
    <row r="5" spans="1:4" ht="16.5" customHeight="1" thickBot="1" x14ac:dyDescent="0.3">
      <c r="A5" s="4"/>
      <c r="B5" s="218"/>
      <c r="D5" s="218" t="s">
        <v>192</v>
      </c>
    </row>
    <row r="6" spans="1:4" ht="27.75" customHeight="1" thickBot="1" x14ac:dyDescent="0.3">
      <c r="A6" s="364" t="s">
        <v>0</v>
      </c>
      <c r="B6" s="365" t="s">
        <v>284</v>
      </c>
      <c r="C6" s="325" t="s">
        <v>283</v>
      </c>
      <c r="D6" s="326" t="s">
        <v>304</v>
      </c>
    </row>
    <row r="7" spans="1:4" ht="13.8" x14ac:dyDescent="0.25">
      <c r="A7" s="589" t="s">
        <v>62</v>
      </c>
      <c r="B7" s="363"/>
      <c r="C7" s="322"/>
      <c r="D7" s="294"/>
    </row>
    <row r="8" spans="1:4" ht="14.4" x14ac:dyDescent="0.3">
      <c r="A8" s="590" t="s">
        <v>63</v>
      </c>
      <c r="B8" s="349"/>
      <c r="C8" s="290"/>
      <c r="D8" s="6"/>
    </row>
    <row r="9" spans="1:4" ht="13.8" x14ac:dyDescent="0.25">
      <c r="A9" s="591" t="s">
        <v>64</v>
      </c>
      <c r="B9" s="350"/>
      <c r="C9" s="290"/>
      <c r="D9" s="6"/>
    </row>
    <row r="10" spans="1:4" ht="13.8" x14ac:dyDescent="0.25">
      <c r="A10" s="591" t="s">
        <v>65</v>
      </c>
      <c r="B10" s="350"/>
      <c r="C10" s="290"/>
      <c r="D10" s="6"/>
    </row>
    <row r="11" spans="1:4" ht="13.8" x14ac:dyDescent="0.25">
      <c r="A11" s="591" t="s">
        <v>66</v>
      </c>
      <c r="B11" s="350"/>
      <c r="C11" s="290"/>
      <c r="D11" s="6"/>
    </row>
    <row r="12" spans="1:4" ht="13.8" x14ac:dyDescent="0.25">
      <c r="A12" s="591" t="s">
        <v>67</v>
      </c>
      <c r="B12" s="350"/>
      <c r="C12" s="290"/>
      <c r="D12" s="6"/>
    </row>
    <row r="13" spans="1:4" ht="14.4" x14ac:dyDescent="0.3">
      <c r="A13" s="591" t="s">
        <v>68</v>
      </c>
      <c r="B13" s="349"/>
      <c r="C13" s="290"/>
      <c r="D13" s="6"/>
    </row>
    <row r="14" spans="1:4" ht="14.4" x14ac:dyDescent="0.3">
      <c r="A14" s="17" t="s">
        <v>69</v>
      </c>
      <c r="B14" s="351"/>
      <c r="C14" s="290"/>
      <c r="D14" s="6"/>
    </row>
    <row r="15" spans="1:4" ht="14.4" x14ac:dyDescent="0.3">
      <c r="A15" s="41" t="s">
        <v>70</v>
      </c>
      <c r="B15" s="351"/>
      <c r="C15" s="290"/>
      <c r="D15" s="6"/>
    </row>
    <row r="16" spans="1:4" ht="14.4" x14ac:dyDescent="0.3">
      <c r="A16" s="593" t="s">
        <v>71</v>
      </c>
      <c r="B16" s="351"/>
      <c r="C16" s="290"/>
      <c r="D16" s="6"/>
    </row>
    <row r="17" spans="1:4" ht="14.4" x14ac:dyDescent="0.3">
      <c r="A17" s="41"/>
      <c r="B17" s="351"/>
      <c r="C17" s="290"/>
      <c r="D17" s="6"/>
    </row>
    <row r="18" spans="1:4" ht="13.8" x14ac:dyDescent="0.25">
      <c r="A18" s="594" t="s">
        <v>72</v>
      </c>
      <c r="B18" s="352"/>
      <c r="C18" s="290"/>
      <c r="D18" s="6"/>
    </row>
    <row r="19" spans="1:4" ht="14.4" x14ac:dyDescent="0.3">
      <c r="A19" s="590" t="s">
        <v>73</v>
      </c>
      <c r="B19" s="349"/>
      <c r="C19" s="290"/>
      <c r="D19" s="6"/>
    </row>
    <row r="20" spans="1:4" ht="14.4" x14ac:dyDescent="0.3">
      <c r="A20" s="593" t="s">
        <v>74</v>
      </c>
      <c r="B20" s="351"/>
      <c r="C20" s="290"/>
      <c r="D20" s="6"/>
    </row>
    <row r="21" spans="1:4" ht="14.4" x14ac:dyDescent="0.3">
      <c r="A21" s="41"/>
      <c r="B21" s="351"/>
      <c r="C21" s="290"/>
      <c r="D21" s="6"/>
    </row>
    <row r="22" spans="1:4" ht="13.8" x14ac:dyDescent="0.25">
      <c r="A22" s="35" t="s">
        <v>75</v>
      </c>
      <c r="B22" s="352"/>
      <c r="C22" s="290"/>
      <c r="D22" s="6"/>
    </row>
    <row r="23" spans="1:4" ht="13.8" x14ac:dyDescent="0.25">
      <c r="A23" s="35" t="s">
        <v>76</v>
      </c>
      <c r="B23" s="353"/>
      <c r="C23" s="290"/>
      <c r="D23" s="6"/>
    </row>
    <row r="24" spans="1:4" ht="14.4" x14ac:dyDescent="0.3">
      <c r="A24" s="41" t="s">
        <v>77</v>
      </c>
      <c r="B24" s="354"/>
      <c r="C24" s="290"/>
      <c r="D24" s="6"/>
    </row>
    <row r="25" spans="1:4" ht="13.8" x14ac:dyDescent="0.25">
      <c r="A25" s="7" t="s">
        <v>78</v>
      </c>
      <c r="B25" s="355"/>
      <c r="C25" s="290"/>
      <c r="D25" s="6"/>
    </row>
    <row r="26" spans="1:4" ht="13.8" x14ac:dyDescent="0.25">
      <c r="A26" s="7" t="s">
        <v>79</v>
      </c>
      <c r="B26" s="356"/>
      <c r="C26" s="290"/>
      <c r="D26" s="6"/>
    </row>
    <row r="27" spans="1:4" ht="14.4" x14ac:dyDescent="0.25">
      <c r="A27" s="42" t="s">
        <v>80</v>
      </c>
      <c r="B27" s="357"/>
      <c r="C27" s="290"/>
      <c r="D27" s="6"/>
    </row>
    <row r="28" spans="1:4" ht="13.8" x14ac:dyDescent="0.25">
      <c r="A28" s="43" t="s">
        <v>81</v>
      </c>
      <c r="B28" s="356"/>
      <c r="C28" s="290"/>
      <c r="D28" s="6"/>
    </row>
    <row r="29" spans="1:4" ht="13.8" x14ac:dyDescent="0.25">
      <c r="A29" s="613" t="s">
        <v>82</v>
      </c>
      <c r="B29" s="355"/>
      <c r="C29" s="290"/>
      <c r="D29" s="6"/>
    </row>
    <row r="30" spans="1:4" ht="13.8" x14ac:dyDescent="0.25">
      <c r="A30" s="43" t="s">
        <v>83</v>
      </c>
      <c r="B30" s="356"/>
      <c r="C30" s="290"/>
      <c r="D30" s="6"/>
    </row>
    <row r="31" spans="1:4" ht="14.4" x14ac:dyDescent="0.25">
      <c r="A31" s="42" t="s">
        <v>84</v>
      </c>
      <c r="B31" s="357"/>
      <c r="C31" s="290"/>
      <c r="D31" s="6"/>
    </row>
    <row r="32" spans="1:4" ht="13.8" x14ac:dyDescent="0.25">
      <c r="A32" s="7" t="s">
        <v>85</v>
      </c>
      <c r="B32" s="355"/>
      <c r="C32" s="290"/>
      <c r="D32" s="6"/>
    </row>
    <row r="33" spans="1:4" ht="13.8" x14ac:dyDescent="0.25">
      <c r="A33" s="7" t="s">
        <v>86</v>
      </c>
      <c r="B33" s="355"/>
      <c r="C33" s="290"/>
      <c r="D33" s="6"/>
    </row>
    <row r="34" spans="1:4" ht="13.8" x14ac:dyDescent="0.25">
      <c r="A34" s="44"/>
      <c r="B34" s="355"/>
      <c r="C34" s="290"/>
      <c r="D34" s="6"/>
    </row>
    <row r="35" spans="1:4" ht="13.8" x14ac:dyDescent="0.25">
      <c r="A35" s="38" t="s">
        <v>87</v>
      </c>
      <c r="B35" s="348">
        <f>SUM(B36:B46)</f>
        <v>5020</v>
      </c>
      <c r="C35" s="348">
        <f t="shared" ref="C35:D35" si="0">SUM(C36:C46)</f>
        <v>391419</v>
      </c>
      <c r="D35" s="379">
        <f t="shared" si="0"/>
        <v>391419</v>
      </c>
    </row>
    <row r="36" spans="1:4" ht="14.4" x14ac:dyDescent="0.25">
      <c r="A36" s="42" t="s">
        <v>88</v>
      </c>
      <c r="B36" s="357"/>
      <c r="C36" s="290"/>
      <c r="D36" s="6"/>
    </row>
    <row r="37" spans="1:4" ht="14.4" x14ac:dyDescent="0.25">
      <c r="A37" s="42" t="s">
        <v>89</v>
      </c>
      <c r="B37" s="357"/>
      <c r="C37" s="290"/>
      <c r="D37" s="6"/>
    </row>
    <row r="38" spans="1:4" ht="14.4" x14ac:dyDescent="0.25">
      <c r="A38" s="42" t="s">
        <v>90</v>
      </c>
      <c r="B38" s="358"/>
      <c r="C38" s="290"/>
      <c r="D38" s="6"/>
    </row>
    <row r="39" spans="1:4" ht="14.4" x14ac:dyDescent="0.25">
      <c r="A39" s="42" t="s">
        <v>91</v>
      </c>
      <c r="B39" s="357"/>
      <c r="C39" s="290"/>
      <c r="D39" s="6"/>
    </row>
    <row r="40" spans="1:4" ht="14.4" x14ac:dyDescent="0.25">
      <c r="A40" s="45" t="s">
        <v>92</v>
      </c>
      <c r="B40" s="355"/>
      <c r="C40" s="290"/>
      <c r="D40" s="6"/>
    </row>
    <row r="41" spans="1:4" ht="14.4" x14ac:dyDescent="0.25">
      <c r="A41" s="45" t="s">
        <v>93</v>
      </c>
      <c r="B41" s="355"/>
      <c r="C41" s="290"/>
      <c r="D41" s="6"/>
    </row>
    <row r="42" spans="1:4" ht="14.4" x14ac:dyDescent="0.25">
      <c r="A42" s="42" t="s">
        <v>94</v>
      </c>
      <c r="B42" s="359"/>
      <c r="C42" s="290"/>
      <c r="D42" s="6"/>
    </row>
    <row r="43" spans="1:4" ht="14.4" x14ac:dyDescent="0.25">
      <c r="A43" s="42" t="s">
        <v>95</v>
      </c>
      <c r="B43" s="358"/>
      <c r="C43" s="290"/>
      <c r="D43" s="6"/>
    </row>
    <row r="44" spans="1:4" ht="14.4" x14ac:dyDescent="0.25">
      <c r="A44" s="42" t="s">
        <v>96</v>
      </c>
      <c r="B44" s="348"/>
      <c r="C44" s="290"/>
      <c r="D44" s="6"/>
    </row>
    <row r="45" spans="1:4" ht="14.4" x14ac:dyDescent="0.25">
      <c r="A45" s="42" t="s">
        <v>97</v>
      </c>
      <c r="B45" s="360"/>
      <c r="C45" s="290"/>
      <c r="D45" s="6"/>
    </row>
    <row r="46" spans="1:4" ht="14.4" x14ac:dyDescent="0.3">
      <c r="A46" s="39" t="s">
        <v>98</v>
      </c>
      <c r="B46" s="357">
        <v>5020</v>
      </c>
      <c r="C46" s="622">
        <v>391419</v>
      </c>
      <c r="D46" s="623">
        <v>391419</v>
      </c>
    </row>
    <row r="47" spans="1:4" ht="15" thickBot="1" x14ac:dyDescent="0.35">
      <c r="A47" s="191"/>
      <c r="B47" s="361"/>
      <c r="C47" s="319"/>
      <c r="D47" s="12"/>
    </row>
    <row r="48" spans="1:4" ht="13.8" x14ac:dyDescent="0.25">
      <c r="A48" s="46"/>
      <c r="B48" s="51"/>
    </row>
    <row r="49" spans="1:4" ht="13.8" x14ac:dyDescent="0.25">
      <c r="A49" s="46"/>
      <c r="B49" s="51"/>
    </row>
    <row r="50" spans="1:4" ht="13.8" x14ac:dyDescent="0.25">
      <c r="A50" s="46"/>
      <c r="B50" s="51"/>
    </row>
    <row r="51" spans="1:4" ht="13.8" x14ac:dyDescent="0.25">
      <c r="A51" s="46"/>
      <c r="B51" s="47"/>
    </row>
    <row r="52" spans="1:4" ht="14.4" thickBot="1" x14ac:dyDescent="0.3">
      <c r="A52" s="46"/>
      <c r="B52" s="48"/>
    </row>
    <row r="53" spans="1:4" ht="43.5" customHeight="1" thickBot="1" x14ac:dyDescent="0.3">
      <c r="A53" s="603" t="s">
        <v>0</v>
      </c>
      <c r="B53" s="615" t="s">
        <v>284</v>
      </c>
      <c r="C53" s="616" t="s">
        <v>283</v>
      </c>
      <c r="D53" s="617" t="s">
        <v>304</v>
      </c>
    </row>
    <row r="54" spans="1:4" ht="13.8" x14ac:dyDescent="0.25">
      <c r="A54" s="362" t="s">
        <v>99</v>
      </c>
      <c r="B54" s="363"/>
      <c r="C54" s="618"/>
      <c r="D54" s="619"/>
    </row>
    <row r="55" spans="1:4" ht="14.4" x14ac:dyDescent="0.25">
      <c r="A55" s="42" t="s">
        <v>100</v>
      </c>
      <c r="B55" s="357"/>
      <c r="C55" s="620"/>
      <c r="D55" s="621"/>
    </row>
    <row r="56" spans="1:4" ht="14.4" x14ac:dyDescent="0.25">
      <c r="A56" s="42" t="s">
        <v>101</v>
      </c>
      <c r="B56" s="355"/>
      <c r="C56" s="620"/>
      <c r="D56" s="621"/>
    </row>
    <row r="57" spans="1:4" ht="14.4" x14ac:dyDescent="0.25">
      <c r="A57" s="42" t="s">
        <v>102</v>
      </c>
      <c r="B57" s="355"/>
      <c r="C57" s="620"/>
      <c r="D57" s="621"/>
    </row>
    <row r="58" spans="1:4" ht="13.8" x14ac:dyDescent="0.25">
      <c r="A58" s="7"/>
      <c r="B58" s="355"/>
      <c r="C58" s="620"/>
      <c r="D58" s="621"/>
    </row>
    <row r="59" spans="1:4" ht="14.4" x14ac:dyDescent="0.25">
      <c r="A59" s="38" t="s">
        <v>103</v>
      </c>
      <c r="B59" s="355">
        <f>SUM(B60:B61)</f>
        <v>0</v>
      </c>
      <c r="C59" s="357">
        <f t="shared" ref="C59:D59" si="1">SUM(C60:C61)</f>
        <v>625000</v>
      </c>
      <c r="D59" s="384">
        <f t="shared" si="1"/>
        <v>625000</v>
      </c>
    </row>
    <row r="60" spans="1:4" ht="13.8" x14ac:dyDescent="0.3">
      <c r="A60" s="596" t="s">
        <v>157</v>
      </c>
      <c r="B60" s="355"/>
      <c r="C60" s="622"/>
      <c r="D60" s="623"/>
    </row>
    <row r="61" spans="1:4" ht="13.8" x14ac:dyDescent="0.3">
      <c r="A61" s="596" t="s">
        <v>104</v>
      </c>
      <c r="B61" s="355"/>
      <c r="C61" s="622">
        <v>625000</v>
      </c>
      <c r="D61" s="623">
        <v>625000</v>
      </c>
    </row>
    <row r="62" spans="1:4" ht="13.8" x14ac:dyDescent="0.25">
      <c r="A62" s="38"/>
      <c r="B62" s="355"/>
      <c r="C62" s="620"/>
      <c r="D62" s="621"/>
    </row>
    <row r="63" spans="1:4" ht="13.8" x14ac:dyDescent="0.25">
      <c r="A63" s="38" t="s">
        <v>105</v>
      </c>
      <c r="B63" s="355"/>
      <c r="C63" s="620"/>
      <c r="D63" s="621"/>
    </row>
    <row r="64" spans="1:4" ht="13.8" x14ac:dyDescent="0.25">
      <c r="A64" s="614" t="s">
        <v>106</v>
      </c>
      <c r="B64" s="624"/>
      <c r="C64" s="620"/>
      <c r="D64" s="621"/>
    </row>
    <row r="65" spans="1:4" ht="13.8" x14ac:dyDescent="0.25">
      <c r="A65" s="7"/>
      <c r="B65" s="355"/>
      <c r="C65" s="620"/>
      <c r="D65" s="621"/>
    </row>
    <row r="66" spans="1:4" ht="14.4" x14ac:dyDescent="0.25">
      <c r="A66" s="38" t="s">
        <v>107</v>
      </c>
      <c r="B66" s="357">
        <f>SUM(B74,B73,B71,B67)</f>
        <v>94499593</v>
      </c>
      <c r="C66" s="357">
        <f t="shared" ref="C66:D66" si="2">SUM(C74,C73,C71,C67)</f>
        <v>94499593</v>
      </c>
      <c r="D66" s="384">
        <f t="shared" si="2"/>
        <v>78734587</v>
      </c>
    </row>
    <row r="67" spans="1:4" ht="14.4" x14ac:dyDescent="0.25">
      <c r="A67" s="42" t="s">
        <v>108</v>
      </c>
      <c r="B67" s="357"/>
      <c r="C67" s="620"/>
      <c r="D67" s="621"/>
    </row>
    <row r="68" spans="1:4" ht="13.8" x14ac:dyDescent="0.25">
      <c r="A68" s="7" t="s">
        <v>109</v>
      </c>
      <c r="B68" s="355"/>
      <c r="C68" s="620"/>
      <c r="D68" s="621"/>
    </row>
    <row r="69" spans="1:4" ht="13.8" x14ac:dyDescent="0.25">
      <c r="A69" s="7" t="s">
        <v>110</v>
      </c>
      <c r="B69" s="348"/>
      <c r="C69" s="620"/>
      <c r="D69" s="621"/>
    </row>
    <row r="70" spans="1:4" ht="13.8" x14ac:dyDescent="0.25">
      <c r="A70" s="7" t="s">
        <v>111</v>
      </c>
      <c r="B70" s="355"/>
      <c r="C70" s="620"/>
      <c r="D70" s="621"/>
    </row>
    <row r="71" spans="1:4" ht="14.4" x14ac:dyDescent="0.3">
      <c r="A71" s="85" t="s">
        <v>112</v>
      </c>
      <c r="B71" s="376">
        <f>SUM(B72)</f>
        <v>1154171</v>
      </c>
      <c r="C71" s="376">
        <f t="shared" ref="C71:D71" si="3">SUM(C72)</f>
        <v>1154171</v>
      </c>
      <c r="D71" s="420">
        <f t="shared" si="3"/>
        <v>1154171</v>
      </c>
    </row>
    <row r="72" spans="1:4" ht="13.8" x14ac:dyDescent="0.25">
      <c r="A72" s="86" t="s">
        <v>113</v>
      </c>
      <c r="B72" s="377">
        <v>1154171</v>
      </c>
      <c r="C72" s="597">
        <v>1154171</v>
      </c>
      <c r="D72" s="598">
        <v>1154171</v>
      </c>
    </row>
    <row r="73" spans="1:4" ht="14.4" x14ac:dyDescent="0.3">
      <c r="A73" s="85" t="s">
        <v>114</v>
      </c>
      <c r="B73" s="377"/>
      <c r="C73" s="597"/>
      <c r="D73" s="598"/>
    </row>
    <row r="74" spans="1:4" ht="14.4" x14ac:dyDescent="0.3">
      <c r="A74" s="85" t="s">
        <v>115</v>
      </c>
      <c r="B74" s="607">
        <v>93345422</v>
      </c>
      <c r="C74" s="625">
        <v>93345422</v>
      </c>
      <c r="D74" s="626">
        <v>77580416</v>
      </c>
    </row>
    <row r="75" spans="1:4" ht="13.8" x14ac:dyDescent="0.25">
      <c r="A75" s="7"/>
      <c r="B75" s="348"/>
      <c r="C75" s="620"/>
      <c r="D75" s="621"/>
    </row>
    <row r="76" spans="1:4" ht="14.4" thickBot="1" x14ac:dyDescent="0.3">
      <c r="A76" s="366"/>
      <c r="B76" s="367"/>
      <c r="C76" s="627"/>
      <c r="D76" s="628"/>
    </row>
    <row r="77" spans="1:4" ht="17.25" customHeight="1" thickBot="1" x14ac:dyDescent="0.35">
      <c r="A77" s="610" t="s">
        <v>116</v>
      </c>
      <c r="B77" s="629">
        <f>SUM(B7,B18,B22,B35,B54,B59,B63,B66)</f>
        <v>94504613</v>
      </c>
      <c r="C77" s="629">
        <f t="shared" ref="C77:D77" si="4">SUM(C7,C18,C22,C35,C54,C59,C63,C66)</f>
        <v>95516012</v>
      </c>
      <c r="D77" s="630">
        <f t="shared" si="4"/>
        <v>79751006</v>
      </c>
    </row>
    <row r="78" spans="1:4" ht="13.8" x14ac:dyDescent="0.25">
      <c r="A78" s="192"/>
      <c r="B78" s="193"/>
    </row>
    <row r="79" spans="1:4" ht="14.4" x14ac:dyDescent="0.3">
      <c r="A79" s="189"/>
      <c r="B79" s="194"/>
    </row>
    <row r="80" spans="1:4" ht="13.8" x14ac:dyDescent="0.25">
      <c r="A80" s="46"/>
      <c r="B80" s="195"/>
    </row>
    <row r="81" spans="1:2" ht="13.8" x14ac:dyDescent="0.25">
      <c r="A81" s="46"/>
      <c r="B81" s="193"/>
    </row>
    <row r="82" spans="1:2" ht="13.8" x14ac:dyDescent="0.25">
      <c r="A82" s="196"/>
      <c r="B82" s="197"/>
    </row>
    <row r="83" spans="1:2" ht="13.8" x14ac:dyDescent="0.25">
      <c r="A83" s="196"/>
      <c r="B83" s="198"/>
    </row>
    <row r="84" spans="1:2" ht="13.8" x14ac:dyDescent="0.25">
      <c r="A84" s="196"/>
      <c r="B84" s="199"/>
    </row>
    <row r="85" spans="1:2" ht="14.4" x14ac:dyDescent="0.25">
      <c r="A85" s="200"/>
      <c r="B85" s="201"/>
    </row>
    <row r="86" spans="1:2" ht="14.4" x14ac:dyDescent="0.3">
      <c r="A86" s="200"/>
      <c r="B86" s="202"/>
    </row>
    <row r="87" spans="1:2" ht="13.8" x14ac:dyDescent="0.25">
      <c r="A87" s="46"/>
      <c r="B87" s="203"/>
    </row>
    <row r="88" spans="1:2" ht="13.8" x14ac:dyDescent="0.25">
      <c r="A88" s="46"/>
      <c r="B88" s="203"/>
    </row>
    <row r="89" spans="1:2" ht="13.8" x14ac:dyDescent="0.25">
      <c r="A89" s="196"/>
      <c r="B89" s="198"/>
    </row>
    <row r="90" spans="1:2" ht="13.8" x14ac:dyDescent="0.25">
      <c r="A90" s="204"/>
      <c r="B90" s="205"/>
    </row>
    <row r="91" spans="1:2" ht="13.8" x14ac:dyDescent="0.25">
      <c r="A91" s="206"/>
      <c r="B91" s="207"/>
    </row>
    <row r="92" spans="1:2" ht="13.8" x14ac:dyDescent="0.25">
      <c r="A92" s="206"/>
      <c r="B92" s="47"/>
    </row>
    <row r="93" spans="1:2" ht="13.8" x14ac:dyDescent="0.25">
      <c r="A93" s="46"/>
      <c r="B93" s="208"/>
    </row>
    <row r="94" spans="1:2" ht="13.8" x14ac:dyDescent="0.25">
      <c r="A94" s="46"/>
      <c r="B94" s="208"/>
    </row>
    <row r="95" spans="1:2" ht="14.4" x14ac:dyDescent="0.3">
      <c r="A95" s="200"/>
      <c r="B95" s="202"/>
    </row>
    <row r="96" spans="1:2" ht="13.8" x14ac:dyDescent="0.25">
      <c r="A96" s="46"/>
      <c r="B96" s="203"/>
    </row>
    <row r="97" spans="1:2" ht="16.8" x14ac:dyDescent="0.3">
      <c r="A97" s="209"/>
      <c r="B97" s="210"/>
    </row>
    <row r="98" spans="1:2" ht="15.6" x14ac:dyDescent="0.3">
      <c r="A98" s="100"/>
      <c r="B98" s="101"/>
    </row>
  </sheetData>
  <mergeCells count="2">
    <mergeCell ref="A4:D4"/>
    <mergeCell ref="A1:D1"/>
  </mergeCells>
  <phoneticPr fontId="52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"/>
  <sheetViews>
    <sheetView workbookViewId="0">
      <selection activeCell="A6" sqref="A6:D46"/>
    </sheetView>
  </sheetViews>
  <sheetFormatPr defaultColWidth="9.109375" defaultRowHeight="13.2" x14ac:dyDescent="0.25"/>
  <cols>
    <col min="1" max="1" width="43.44140625" style="1" customWidth="1"/>
    <col min="2" max="4" width="13.6640625" style="1" customWidth="1"/>
    <col min="5" max="16384" width="9.109375" style="1"/>
  </cols>
  <sheetData>
    <row r="1" spans="1:7" ht="15.6" x14ac:dyDescent="0.3">
      <c r="A1" s="523" t="s">
        <v>271</v>
      </c>
      <c r="B1" s="523"/>
      <c r="C1" s="523"/>
      <c r="D1" s="523"/>
      <c r="E1" s="2"/>
      <c r="F1" s="525"/>
      <c r="G1" s="525"/>
    </row>
    <row r="2" spans="1:7" ht="13.8" x14ac:dyDescent="0.25">
      <c r="A2" s="2"/>
      <c r="B2" s="2"/>
      <c r="C2" s="2"/>
      <c r="D2" s="2"/>
      <c r="E2" s="2"/>
      <c r="F2" s="2"/>
      <c r="G2" s="2"/>
    </row>
    <row r="3" spans="1:7" ht="15.6" x14ac:dyDescent="0.25">
      <c r="A3" s="526" t="s">
        <v>239</v>
      </c>
      <c r="B3" s="526"/>
      <c r="C3" s="526"/>
      <c r="D3" s="526"/>
      <c r="E3" s="2"/>
      <c r="F3" s="2"/>
      <c r="G3" s="2"/>
    </row>
    <row r="4" spans="1:7" ht="13.8" x14ac:dyDescent="0.25">
      <c r="A4" s="2"/>
      <c r="B4" s="2"/>
      <c r="C4" s="2"/>
      <c r="D4" s="2"/>
      <c r="E4" s="2"/>
      <c r="F4" s="2"/>
      <c r="G4" s="2"/>
    </row>
    <row r="5" spans="1:7" ht="16.2" thickBot="1" x14ac:dyDescent="0.35">
      <c r="A5" s="2"/>
      <c r="B5" s="153"/>
      <c r="C5" s="149"/>
      <c r="D5" s="153" t="s">
        <v>193</v>
      </c>
      <c r="E5" s="15"/>
      <c r="F5" s="15"/>
      <c r="G5" s="15"/>
    </row>
    <row r="6" spans="1:7" ht="42" customHeight="1" thickBot="1" x14ac:dyDescent="0.35">
      <c r="A6" s="323" t="s">
        <v>0</v>
      </c>
      <c r="B6" s="345" t="s">
        <v>284</v>
      </c>
      <c r="C6" s="346" t="s">
        <v>283</v>
      </c>
      <c r="D6" s="347" t="s">
        <v>304</v>
      </c>
      <c r="E6" s="15"/>
      <c r="F6" s="15"/>
      <c r="G6" s="15"/>
    </row>
    <row r="7" spans="1:7" ht="13.8" x14ac:dyDescent="0.25">
      <c r="A7" s="343" t="s">
        <v>9</v>
      </c>
      <c r="B7" s="344">
        <f>SUM(B9,B12,B13,B19,B20)</f>
        <v>224695061</v>
      </c>
      <c r="C7" s="344">
        <f t="shared" ref="C7:D7" si="0">SUM(C9,C12,C13,C19,C20)</f>
        <v>245910706</v>
      </c>
      <c r="D7" s="427">
        <f t="shared" si="0"/>
        <v>190559792</v>
      </c>
      <c r="E7" s="2"/>
      <c r="F7" s="2"/>
      <c r="G7" s="2"/>
    </row>
    <row r="8" spans="1:7" ht="14.4" x14ac:dyDescent="0.3">
      <c r="A8" s="150"/>
      <c r="B8" s="332"/>
      <c r="C8" s="431"/>
      <c r="D8" s="432"/>
      <c r="E8" s="2"/>
      <c r="F8" s="2"/>
      <c r="G8" s="2"/>
    </row>
    <row r="9" spans="1:7" ht="14.4" x14ac:dyDescent="0.3">
      <c r="A9" s="151" t="s">
        <v>117</v>
      </c>
      <c r="B9" s="333">
        <f>SUM(B10:B11)</f>
        <v>110226046</v>
      </c>
      <c r="C9" s="333">
        <f t="shared" ref="C9:D9" si="1">SUM(C10:C11)</f>
        <v>128362273</v>
      </c>
      <c r="D9" s="428">
        <f t="shared" si="1"/>
        <v>106790969</v>
      </c>
      <c r="E9" s="149"/>
      <c r="F9" s="149"/>
      <c r="G9" s="149"/>
    </row>
    <row r="10" spans="1:7" ht="15.75" customHeight="1" x14ac:dyDescent="0.3">
      <c r="A10" s="152" t="s">
        <v>118</v>
      </c>
      <c r="B10" s="334">
        <v>94205846</v>
      </c>
      <c r="C10" s="431">
        <v>111302315</v>
      </c>
      <c r="D10" s="432">
        <v>94322150</v>
      </c>
      <c r="E10" s="2"/>
      <c r="F10" s="2"/>
      <c r="G10" s="2"/>
    </row>
    <row r="11" spans="1:7" ht="14.4" x14ac:dyDescent="0.3">
      <c r="A11" s="152" t="s">
        <v>119</v>
      </c>
      <c r="B11" s="335">
        <v>16020200</v>
      </c>
      <c r="C11" s="431">
        <v>17059958</v>
      </c>
      <c r="D11" s="432">
        <v>12468819</v>
      </c>
      <c r="E11" s="2"/>
      <c r="F11" s="2"/>
      <c r="G11" s="2"/>
    </row>
    <row r="12" spans="1:7" ht="15" customHeight="1" x14ac:dyDescent="0.3">
      <c r="A12" s="631" t="s">
        <v>316</v>
      </c>
      <c r="B12" s="333">
        <v>14136811</v>
      </c>
      <c r="C12" s="446">
        <v>15136811</v>
      </c>
      <c r="D12" s="428">
        <v>12816871</v>
      </c>
      <c r="E12" s="2"/>
      <c r="F12" s="2"/>
      <c r="G12" s="2"/>
    </row>
    <row r="13" spans="1:7" ht="14.4" x14ac:dyDescent="0.3">
      <c r="A13" s="151" t="s">
        <v>120</v>
      </c>
      <c r="B13" s="336">
        <f>SUM(B14:B18)</f>
        <v>59011993</v>
      </c>
      <c r="C13" s="336">
        <f t="shared" ref="C13:D13" si="2">SUM(C14:C18)</f>
        <v>67608317</v>
      </c>
      <c r="D13" s="429">
        <f t="shared" si="2"/>
        <v>54185396</v>
      </c>
      <c r="E13" s="2"/>
      <c r="F13" s="2"/>
      <c r="G13" s="2"/>
    </row>
    <row r="14" spans="1:7" ht="14.4" x14ac:dyDescent="0.3">
      <c r="A14" s="152" t="s">
        <v>121</v>
      </c>
      <c r="B14" s="334">
        <v>10739227</v>
      </c>
      <c r="C14" s="431">
        <v>12884708</v>
      </c>
      <c r="D14" s="432">
        <v>10873561</v>
      </c>
      <c r="E14" s="2"/>
      <c r="F14" s="2"/>
      <c r="G14" s="2"/>
    </row>
    <row r="15" spans="1:7" ht="14.4" x14ac:dyDescent="0.3">
      <c r="A15" s="152" t="s">
        <v>122</v>
      </c>
      <c r="B15" s="335">
        <v>882725</v>
      </c>
      <c r="C15" s="431">
        <v>972725</v>
      </c>
      <c r="D15" s="432">
        <v>754714</v>
      </c>
      <c r="E15" s="2"/>
      <c r="F15" s="2"/>
      <c r="G15" s="2"/>
    </row>
    <row r="16" spans="1:7" ht="14.4" x14ac:dyDescent="0.3">
      <c r="A16" s="152" t="s">
        <v>123</v>
      </c>
      <c r="B16" s="335">
        <v>36836308</v>
      </c>
      <c r="C16" s="431">
        <v>41063212</v>
      </c>
      <c r="D16" s="432">
        <v>31771898</v>
      </c>
      <c r="E16" s="2"/>
      <c r="F16" s="2"/>
      <c r="G16" s="2"/>
    </row>
    <row r="17" spans="1:7" ht="14.4" x14ac:dyDescent="0.3">
      <c r="A17" s="152" t="s">
        <v>124</v>
      </c>
      <c r="B17" s="334">
        <v>15000</v>
      </c>
      <c r="C17" s="431">
        <v>15000</v>
      </c>
      <c r="D17" s="432">
        <v>6815</v>
      </c>
      <c r="E17" s="2"/>
      <c r="F17" s="2"/>
      <c r="G17" s="2"/>
    </row>
    <row r="18" spans="1:7" ht="14.4" x14ac:dyDescent="0.3">
      <c r="A18" s="152" t="s">
        <v>125</v>
      </c>
      <c r="B18" s="335">
        <v>10538733</v>
      </c>
      <c r="C18" s="447">
        <v>12672672</v>
      </c>
      <c r="D18" s="448">
        <v>10778408</v>
      </c>
      <c r="E18" s="2"/>
      <c r="F18" s="2"/>
      <c r="G18" s="2"/>
    </row>
    <row r="19" spans="1:7" ht="14.4" x14ac:dyDescent="0.3">
      <c r="A19" s="151" t="s">
        <v>126</v>
      </c>
      <c r="B19" s="336">
        <v>28163000</v>
      </c>
      <c r="C19" s="446">
        <v>26163000</v>
      </c>
      <c r="D19" s="428">
        <v>11271210</v>
      </c>
      <c r="E19" s="153"/>
      <c r="F19" s="2"/>
      <c r="G19" s="2"/>
    </row>
    <row r="20" spans="1:7" ht="14.4" x14ac:dyDescent="0.3">
      <c r="A20" s="151" t="s">
        <v>127</v>
      </c>
      <c r="B20" s="333">
        <f>SUM(B21:B25)</f>
        <v>13157211</v>
      </c>
      <c r="C20" s="333">
        <f t="shared" ref="C20:D20" si="3">SUM(C21:C25)</f>
        <v>8640305</v>
      </c>
      <c r="D20" s="428">
        <f t="shared" si="3"/>
        <v>5495346</v>
      </c>
      <c r="E20" s="153"/>
      <c r="F20" s="2"/>
      <c r="G20" s="2"/>
    </row>
    <row r="21" spans="1:7" ht="14.4" x14ac:dyDescent="0.3">
      <c r="A21" s="152" t="s">
        <v>128</v>
      </c>
      <c r="B21" s="335">
        <v>571505</v>
      </c>
      <c r="C21" s="431">
        <v>1701090</v>
      </c>
      <c r="D21" s="432">
        <v>1701090</v>
      </c>
      <c r="E21" s="2"/>
      <c r="F21" s="2"/>
      <c r="G21" s="2"/>
    </row>
    <row r="22" spans="1:7" ht="14.4" x14ac:dyDescent="0.3">
      <c r="A22" s="152" t="s">
        <v>129</v>
      </c>
      <c r="B22" s="335">
        <v>4094499</v>
      </c>
      <c r="C22" s="431">
        <v>4094499</v>
      </c>
      <c r="D22" s="432">
        <v>2384256</v>
      </c>
      <c r="E22" s="2"/>
      <c r="F22" s="2"/>
      <c r="G22" s="2"/>
    </row>
    <row r="23" spans="1:7" ht="14.4" x14ac:dyDescent="0.3">
      <c r="A23" s="150" t="s">
        <v>130</v>
      </c>
      <c r="B23" s="335">
        <v>750000</v>
      </c>
      <c r="C23" s="431">
        <v>750000</v>
      </c>
      <c r="D23" s="432">
        <v>590000</v>
      </c>
      <c r="E23" s="2"/>
      <c r="F23" s="2"/>
      <c r="G23" s="2"/>
    </row>
    <row r="24" spans="1:7" ht="14.4" x14ac:dyDescent="0.3">
      <c r="A24" s="154" t="s">
        <v>131</v>
      </c>
      <c r="B24" s="337">
        <v>495000</v>
      </c>
      <c r="C24" s="431">
        <v>820000</v>
      </c>
      <c r="D24" s="432">
        <v>820000</v>
      </c>
      <c r="E24" s="2"/>
      <c r="F24" s="2"/>
      <c r="G24" s="2"/>
    </row>
    <row r="25" spans="1:7" ht="14.4" x14ac:dyDescent="0.3">
      <c r="A25" s="152" t="s">
        <v>132</v>
      </c>
      <c r="B25" s="335">
        <v>7246207</v>
      </c>
      <c r="C25" s="447">
        <v>1274716</v>
      </c>
      <c r="D25" s="434"/>
      <c r="E25" s="2"/>
      <c r="F25" s="2"/>
      <c r="G25" s="2"/>
    </row>
    <row r="26" spans="1:7" ht="14.4" x14ac:dyDescent="0.3">
      <c r="A26" s="152"/>
      <c r="B26" s="332"/>
      <c r="C26" s="435"/>
      <c r="D26" s="436"/>
      <c r="E26" s="2"/>
      <c r="F26" s="2"/>
      <c r="G26" s="2"/>
    </row>
    <row r="27" spans="1:7" ht="13.8" x14ac:dyDescent="0.25">
      <c r="A27" s="151" t="s">
        <v>19</v>
      </c>
      <c r="B27" s="338">
        <f>SUM(B29,B35)</f>
        <v>131830916</v>
      </c>
      <c r="C27" s="338">
        <f t="shared" ref="C27:D27" si="4">SUM(C29,C35)</f>
        <v>132726711</v>
      </c>
      <c r="D27" s="430">
        <f t="shared" si="4"/>
        <v>57484822</v>
      </c>
      <c r="E27" s="137"/>
      <c r="F27" s="137"/>
      <c r="G27" s="137"/>
    </row>
    <row r="28" spans="1:7" ht="16.5" customHeight="1" x14ac:dyDescent="0.3">
      <c r="A28" s="152"/>
      <c r="B28" s="333"/>
      <c r="C28" s="437"/>
      <c r="D28" s="438"/>
      <c r="E28" s="2"/>
      <c r="F28" s="2"/>
      <c r="G28" s="2"/>
    </row>
    <row r="29" spans="1:7" ht="14.4" x14ac:dyDescent="0.3">
      <c r="A29" s="151" t="s">
        <v>133</v>
      </c>
      <c r="B29" s="333">
        <f>SUM(B30:B34)</f>
        <v>625000</v>
      </c>
      <c r="C29" s="333">
        <f t="shared" ref="C29:D29" si="5">SUM(C30:C34)</f>
        <v>1520795</v>
      </c>
      <c r="D29" s="428">
        <f t="shared" si="5"/>
        <v>1520795</v>
      </c>
      <c r="E29" s="2"/>
      <c r="F29" s="2"/>
      <c r="G29" s="2"/>
    </row>
    <row r="30" spans="1:7" ht="16.5" customHeight="1" x14ac:dyDescent="0.3">
      <c r="A30" s="152" t="s">
        <v>134</v>
      </c>
      <c r="B30" s="336"/>
      <c r="C30" s="433"/>
      <c r="D30" s="434"/>
      <c r="E30" s="149"/>
      <c r="F30" s="149"/>
      <c r="G30" s="149"/>
    </row>
    <row r="31" spans="1:7" ht="15.75" customHeight="1" x14ac:dyDescent="0.3">
      <c r="A31" s="152" t="s">
        <v>135</v>
      </c>
      <c r="B31" s="336"/>
      <c r="C31" s="431">
        <v>196850</v>
      </c>
      <c r="D31" s="432">
        <v>196850</v>
      </c>
      <c r="E31" s="2"/>
      <c r="F31" s="2"/>
      <c r="G31" s="2"/>
    </row>
    <row r="32" spans="1:7" ht="14.4" x14ac:dyDescent="0.3">
      <c r="A32" s="152" t="s">
        <v>136</v>
      </c>
      <c r="B32" s="336"/>
      <c r="C32" s="431"/>
      <c r="D32" s="432"/>
      <c r="E32" s="153"/>
      <c r="F32" s="2"/>
      <c r="G32" s="2"/>
    </row>
    <row r="33" spans="1:7" ht="16.5" customHeight="1" x14ac:dyDescent="0.3">
      <c r="A33" s="152" t="s">
        <v>137</v>
      </c>
      <c r="B33" s="333">
        <v>500000</v>
      </c>
      <c r="C33" s="446">
        <v>1021460</v>
      </c>
      <c r="D33" s="428">
        <v>1021460</v>
      </c>
      <c r="E33" s="2"/>
      <c r="F33" s="2"/>
      <c r="G33" s="2"/>
    </row>
    <row r="34" spans="1:7" ht="18" customHeight="1" x14ac:dyDescent="0.3">
      <c r="A34" s="152" t="s">
        <v>138</v>
      </c>
      <c r="B34" s="333">
        <v>125000</v>
      </c>
      <c r="C34" s="446">
        <v>302485</v>
      </c>
      <c r="D34" s="428">
        <v>302485</v>
      </c>
      <c r="E34" s="2"/>
      <c r="F34" s="2"/>
      <c r="G34" s="2"/>
    </row>
    <row r="35" spans="1:7" ht="15.75" customHeight="1" x14ac:dyDescent="0.3">
      <c r="A35" s="151" t="s">
        <v>139</v>
      </c>
      <c r="B35" s="333">
        <f>SUM(B36:B39)</f>
        <v>131205916</v>
      </c>
      <c r="C35" s="333">
        <f t="shared" ref="C35:D35" si="6">SUM(C36:C39)</f>
        <v>131205916</v>
      </c>
      <c r="D35" s="428">
        <f t="shared" si="6"/>
        <v>55964027</v>
      </c>
      <c r="E35" s="2"/>
      <c r="F35" s="2"/>
      <c r="G35" s="2"/>
    </row>
    <row r="36" spans="1:7" ht="15.75" customHeight="1" x14ac:dyDescent="0.3">
      <c r="A36" s="155" t="s">
        <v>140</v>
      </c>
      <c r="B36" s="333">
        <v>103311745</v>
      </c>
      <c r="C36" s="446">
        <v>103311745</v>
      </c>
      <c r="D36" s="428">
        <v>44066163</v>
      </c>
      <c r="E36" s="2"/>
      <c r="F36" s="2"/>
      <c r="G36" s="2"/>
    </row>
    <row r="37" spans="1:7" ht="15.75" customHeight="1" x14ac:dyDescent="0.3">
      <c r="A37" s="152" t="s">
        <v>141</v>
      </c>
      <c r="B37" s="336"/>
      <c r="C37" s="446"/>
      <c r="D37" s="428"/>
      <c r="E37" s="2"/>
      <c r="F37" s="2"/>
      <c r="G37" s="2"/>
    </row>
    <row r="38" spans="1:7" ht="15.75" customHeight="1" x14ac:dyDescent="0.3">
      <c r="A38" s="152" t="s">
        <v>142</v>
      </c>
      <c r="B38" s="336"/>
      <c r="C38" s="446"/>
      <c r="D38" s="428"/>
      <c r="E38" s="153"/>
      <c r="F38" s="2"/>
      <c r="G38" s="2"/>
    </row>
    <row r="39" spans="1:7" ht="18" customHeight="1" x14ac:dyDescent="0.3">
      <c r="A39" s="152" t="s">
        <v>143</v>
      </c>
      <c r="B39" s="336">
        <v>27894171</v>
      </c>
      <c r="C39" s="446">
        <v>27894171</v>
      </c>
      <c r="D39" s="428">
        <v>11897864</v>
      </c>
      <c r="E39" s="2"/>
      <c r="F39" s="2"/>
      <c r="G39" s="2"/>
    </row>
    <row r="40" spans="1:7" ht="18" customHeight="1" x14ac:dyDescent="0.3">
      <c r="A40" s="152"/>
      <c r="B40" s="336"/>
      <c r="C40" s="440"/>
      <c r="D40" s="441"/>
      <c r="E40" s="2"/>
      <c r="F40" s="2"/>
      <c r="G40" s="2"/>
    </row>
    <row r="41" spans="1:7" ht="17.25" customHeight="1" x14ac:dyDescent="0.25">
      <c r="A41" s="156" t="s">
        <v>144</v>
      </c>
      <c r="B41" s="339">
        <f>SUM(B43:B45)</f>
        <v>99347580</v>
      </c>
      <c r="C41" s="339">
        <f t="shared" ref="C41:D41" si="7">SUM(C43:C45)</f>
        <v>99347580</v>
      </c>
      <c r="D41" s="634">
        <f t="shared" si="7"/>
        <v>83582574</v>
      </c>
      <c r="E41" s="2"/>
      <c r="F41" s="2"/>
      <c r="G41" s="2"/>
    </row>
    <row r="42" spans="1:7" ht="18.75" customHeight="1" x14ac:dyDescent="0.3">
      <c r="A42" s="157"/>
      <c r="B42" s="340"/>
      <c r="C42" s="442"/>
      <c r="D42" s="443"/>
      <c r="E42" s="2"/>
      <c r="F42" s="2"/>
      <c r="G42" s="2"/>
    </row>
    <row r="43" spans="1:7" ht="13.8" x14ac:dyDescent="0.25">
      <c r="A43" s="631" t="s">
        <v>145</v>
      </c>
      <c r="B43" s="341"/>
      <c r="C43" s="431"/>
      <c r="D43" s="432"/>
      <c r="E43" s="2"/>
      <c r="F43" s="2"/>
      <c r="G43" s="2"/>
    </row>
    <row r="44" spans="1:7" ht="17.25" customHeight="1" x14ac:dyDescent="0.3">
      <c r="A44" s="632" t="s">
        <v>180</v>
      </c>
      <c r="B44" s="342">
        <v>6002158</v>
      </c>
      <c r="C44" s="446">
        <v>6002158</v>
      </c>
      <c r="D44" s="428">
        <v>6002158</v>
      </c>
      <c r="E44" s="2"/>
      <c r="F44" s="2"/>
      <c r="G44" s="2"/>
    </row>
    <row r="45" spans="1:7" ht="15" thickBot="1" x14ac:dyDescent="0.35">
      <c r="A45" s="632" t="s">
        <v>181</v>
      </c>
      <c r="B45" s="342">
        <v>93345422</v>
      </c>
      <c r="C45" s="449">
        <v>93345422</v>
      </c>
      <c r="D45" s="450">
        <v>77580416</v>
      </c>
      <c r="E45" s="9"/>
      <c r="F45" s="9"/>
      <c r="G45" s="9"/>
    </row>
    <row r="46" spans="1:7" ht="14.4" thickBot="1" x14ac:dyDescent="0.3">
      <c r="A46" s="633" t="s">
        <v>146</v>
      </c>
      <c r="B46" s="444">
        <f>SUM(B7,B27,B41)</f>
        <v>455873557</v>
      </c>
      <c r="C46" s="444">
        <f t="shared" ref="C46:D46" si="8">SUM(C7,C27,C41)</f>
        <v>477984997</v>
      </c>
      <c r="D46" s="445">
        <f t="shared" si="8"/>
        <v>331627188</v>
      </c>
      <c r="E46" s="2"/>
      <c r="F46" s="2"/>
      <c r="G46" s="2"/>
    </row>
    <row r="47" spans="1:7" ht="16.8" x14ac:dyDescent="0.3">
      <c r="A47" s="88"/>
      <c r="B47" s="158"/>
      <c r="C47" s="2"/>
      <c r="D47" s="2"/>
      <c r="E47" s="2"/>
      <c r="F47" s="2"/>
      <c r="G47" s="2"/>
    </row>
    <row r="48" spans="1:7" ht="13.8" x14ac:dyDescent="0.25">
      <c r="A48" s="159"/>
      <c r="B48" s="159"/>
      <c r="C48" s="159"/>
      <c r="D48" s="159"/>
    </row>
    <row r="49" spans="1:4" ht="13.8" x14ac:dyDescent="0.25">
      <c r="A49" s="161"/>
      <c r="B49" s="161"/>
      <c r="C49" s="161"/>
      <c r="D49" s="161"/>
    </row>
  </sheetData>
  <mergeCells count="3">
    <mergeCell ref="F1:G1"/>
    <mergeCell ref="A3:D3"/>
    <mergeCell ref="A1:D1"/>
  </mergeCells>
  <phoneticPr fontId="1" type="noConversion"/>
  <pageMargins left="0.74803149606299213" right="0.74803149606299213" top="0.78740157480314965" bottom="0.78740157480314965" header="0.51181102362204722" footer="0.51181102362204722"/>
  <pageSetup paperSize="9" orientation="portrait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7"/>
  <sheetViews>
    <sheetView workbookViewId="0">
      <selection activeCell="A6" sqref="A6:D46"/>
    </sheetView>
  </sheetViews>
  <sheetFormatPr defaultRowHeight="13.2" x14ac:dyDescent="0.25"/>
  <cols>
    <col min="1" max="1" width="44.88671875" customWidth="1"/>
    <col min="2" max="4" width="13.6640625" customWidth="1"/>
  </cols>
  <sheetData>
    <row r="1" spans="1:4" ht="15.6" x14ac:dyDescent="0.3">
      <c r="A1" s="523" t="s">
        <v>272</v>
      </c>
      <c r="B1" s="523"/>
      <c r="C1" s="523"/>
      <c r="D1" s="523"/>
    </row>
    <row r="2" spans="1:4" ht="13.8" x14ac:dyDescent="0.25">
      <c r="A2" s="2"/>
      <c r="B2" s="2"/>
    </row>
    <row r="3" spans="1:4" ht="15.6" x14ac:dyDescent="0.25">
      <c r="A3" s="526" t="s">
        <v>240</v>
      </c>
      <c r="B3" s="526"/>
      <c r="C3" s="526"/>
      <c r="D3" s="526"/>
    </row>
    <row r="4" spans="1:4" ht="13.8" x14ac:dyDescent="0.25">
      <c r="A4" s="2"/>
      <c r="B4" s="2"/>
    </row>
    <row r="5" spans="1:4" ht="14.4" thickBot="1" x14ac:dyDescent="0.3">
      <c r="A5" s="2"/>
      <c r="B5" s="153"/>
      <c r="D5" s="153" t="s">
        <v>193</v>
      </c>
    </row>
    <row r="6" spans="1:4" ht="45.75" customHeight="1" x14ac:dyDescent="0.25">
      <c r="A6" s="186" t="s">
        <v>0</v>
      </c>
      <c r="B6" s="301" t="s">
        <v>284</v>
      </c>
      <c r="C6" s="330" t="s">
        <v>283</v>
      </c>
      <c r="D6" s="331" t="s">
        <v>304</v>
      </c>
    </row>
    <row r="7" spans="1:4" ht="13.8" x14ac:dyDescent="0.25">
      <c r="A7" s="52" t="s">
        <v>9</v>
      </c>
      <c r="B7" s="271">
        <f>SUM(B9,B12,B13,B19,B20)</f>
        <v>130815448</v>
      </c>
      <c r="C7" s="271">
        <f t="shared" ref="C7:D7" si="0">SUM(C9,C12,C13,C19,C20)</f>
        <v>150518663</v>
      </c>
      <c r="D7" s="394">
        <f t="shared" si="0"/>
        <v>112468351</v>
      </c>
    </row>
    <row r="8" spans="1:4" ht="14.4" x14ac:dyDescent="0.3">
      <c r="A8" s="53"/>
      <c r="B8" s="302"/>
      <c r="C8" s="380"/>
      <c r="D8" s="381"/>
    </row>
    <row r="9" spans="1:4" ht="14.4" x14ac:dyDescent="0.3">
      <c r="A9" s="54" t="s">
        <v>117</v>
      </c>
      <c r="B9" s="268">
        <f>SUM(B10:B11)</f>
        <v>37880960</v>
      </c>
      <c r="C9" s="268">
        <f t="shared" ref="C9:D9" si="1">SUM(C10:C11)</f>
        <v>54685654</v>
      </c>
      <c r="D9" s="388">
        <f t="shared" si="1"/>
        <v>45978434</v>
      </c>
    </row>
    <row r="10" spans="1:4" ht="14.4" x14ac:dyDescent="0.3">
      <c r="A10" s="55" t="s">
        <v>118</v>
      </c>
      <c r="B10" s="303">
        <v>21860760</v>
      </c>
      <c r="C10" s="380">
        <v>37625696</v>
      </c>
      <c r="D10" s="381">
        <v>33509615</v>
      </c>
    </row>
    <row r="11" spans="1:4" ht="14.4" x14ac:dyDescent="0.3">
      <c r="A11" s="55" t="s">
        <v>119</v>
      </c>
      <c r="B11" s="269">
        <v>16020200</v>
      </c>
      <c r="C11" s="380">
        <v>17059958</v>
      </c>
      <c r="D11" s="381">
        <v>12468819</v>
      </c>
    </row>
    <row r="12" spans="1:4" ht="14.4" x14ac:dyDescent="0.3">
      <c r="A12" s="635" t="s">
        <v>317</v>
      </c>
      <c r="B12" s="268">
        <v>4436811</v>
      </c>
      <c r="C12" s="382">
        <v>5436811</v>
      </c>
      <c r="D12" s="383">
        <v>4809035</v>
      </c>
    </row>
    <row r="13" spans="1:4" ht="14.4" x14ac:dyDescent="0.3">
      <c r="A13" s="54" t="s">
        <v>120</v>
      </c>
      <c r="B13" s="304">
        <f>SUM(B14:B18)</f>
        <v>47177466</v>
      </c>
      <c r="C13" s="304">
        <f t="shared" ref="C13:D13" si="2">SUM(C14:C18)</f>
        <v>55592893</v>
      </c>
      <c r="D13" s="389">
        <f t="shared" si="2"/>
        <v>44914326</v>
      </c>
    </row>
    <row r="14" spans="1:4" ht="14.4" x14ac:dyDescent="0.3">
      <c r="A14" s="55" t="s">
        <v>121</v>
      </c>
      <c r="B14" s="303">
        <v>8544720</v>
      </c>
      <c r="C14" s="380">
        <v>12022108</v>
      </c>
      <c r="D14" s="381">
        <v>10081861</v>
      </c>
    </row>
    <row r="15" spans="1:4" ht="14.4" x14ac:dyDescent="0.3">
      <c r="A15" s="55" t="s">
        <v>122</v>
      </c>
      <c r="B15" s="269">
        <v>552725</v>
      </c>
      <c r="C15" s="380">
        <v>642725</v>
      </c>
      <c r="D15" s="381">
        <v>552550</v>
      </c>
    </row>
    <row r="16" spans="1:4" ht="14.4" x14ac:dyDescent="0.3">
      <c r="A16" s="55" t="s">
        <v>123</v>
      </c>
      <c r="B16" s="269">
        <v>29496308</v>
      </c>
      <c r="C16" s="380">
        <v>32886591</v>
      </c>
      <c r="D16" s="381">
        <v>25804631</v>
      </c>
    </row>
    <row r="17" spans="1:4" ht="14.4" x14ac:dyDescent="0.3">
      <c r="A17" s="55" t="s">
        <v>124</v>
      </c>
      <c r="B17" s="303">
        <v>0</v>
      </c>
      <c r="C17" s="380">
        <v>0</v>
      </c>
      <c r="D17" s="381">
        <v>0</v>
      </c>
    </row>
    <row r="18" spans="1:4" ht="14.4" x14ac:dyDescent="0.3">
      <c r="A18" s="55" t="s">
        <v>125</v>
      </c>
      <c r="B18" s="269">
        <v>8583713</v>
      </c>
      <c r="C18" s="380">
        <v>10041469</v>
      </c>
      <c r="D18" s="381">
        <v>8475284</v>
      </c>
    </row>
    <row r="19" spans="1:4" ht="14.4" x14ac:dyDescent="0.3">
      <c r="A19" s="54" t="s">
        <v>126</v>
      </c>
      <c r="B19" s="304">
        <v>28163000</v>
      </c>
      <c r="C19" s="382">
        <v>26163000</v>
      </c>
      <c r="D19" s="383">
        <v>11271210</v>
      </c>
    </row>
    <row r="20" spans="1:4" ht="14.4" x14ac:dyDescent="0.3">
      <c r="A20" s="54" t="s">
        <v>127</v>
      </c>
      <c r="B20" s="268">
        <f>SUM(B21:B25)</f>
        <v>13157211</v>
      </c>
      <c r="C20" s="268">
        <f t="shared" ref="C20:D20" si="3">SUM(C21:C25)</f>
        <v>8640305</v>
      </c>
      <c r="D20" s="388">
        <f t="shared" si="3"/>
        <v>5495346</v>
      </c>
    </row>
    <row r="21" spans="1:4" ht="14.4" x14ac:dyDescent="0.3">
      <c r="A21" s="55" t="s">
        <v>128</v>
      </c>
      <c r="B21" s="269">
        <v>571505</v>
      </c>
      <c r="C21" s="380">
        <v>1701090</v>
      </c>
      <c r="D21" s="381">
        <v>1701090</v>
      </c>
    </row>
    <row r="22" spans="1:4" ht="14.4" x14ac:dyDescent="0.3">
      <c r="A22" s="55" t="s">
        <v>129</v>
      </c>
      <c r="B22" s="269">
        <v>4094499</v>
      </c>
      <c r="C22" s="380">
        <v>4094499</v>
      </c>
      <c r="D22" s="381">
        <v>2384256</v>
      </c>
    </row>
    <row r="23" spans="1:4" ht="13.8" x14ac:dyDescent="0.25">
      <c r="A23" s="636" t="s">
        <v>130</v>
      </c>
      <c r="B23" s="269">
        <v>750000</v>
      </c>
      <c r="C23" s="380">
        <v>750000</v>
      </c>
      <c r="D23" s="381">
        <v>590000</v>
      </c>
    </row>
    <row r="24" spans="1:4" ht="14.4" x14ac:dyDescent="0.3">
      <c r="A24" s="56" t="s">
        <v>131</v>
      </c>
      <c r="B24" s="328">
        <v>495000</v>
      </c>
      <c r="C24" s="380">
        <v>820000</v>
      </c>
      <c r="D24" s="381">
        <v>820000</v>
      </c>
    </row>
    <row r="25" spans="1:4" ht="14.4" x14ac:dyDescent="0.3">
      <c r="A25" s="55" t="s">
        <v>132</v>
      </c>
      <c r="B25" s="269">
        <v>7246207</v>
      </c>
      <c r="C25" s="380">
        <v>1274716</v>
      </c>
      <c r="D25" s="381"/>
    </row>
    <row r="26" spans="1:4" ht="14.4" x14ac:dyDescent="0.3">
      <c r="A26" s="55"/>
      <c r="B26" s="302"/>
      <c r="C26" s="380"/>
      <c r="D26" s="381"/>
    </row>
    <row r="27" spans="1:4" ht="13.8" x14ac:dyDescent="0.25">
      <c r="A27" s="54" t="s">
        <v>19</v>
      </c>
      <c r="B27" s="272">
        <f>SUM(B29,B35)</f>
        <v>131205916</v>
      </c>
      <c r="C27" s="272">
        <f t="shared" ref="C27:D27" si="4">SUM(C29,C35)</f>
        <v>132602742</v>
      </c>
      <c r="D27" s="390">
        <f t="shared" si="4"/>
        <v>57360853</v>
      </c>
    </row>
    <row r="28" spans="1:4" ht="14.4" x14ac:dyDescent="0.3">
      <c r="A28" s="55"/>
      <c r="B28" s="268"/>
      <c r="C28" s="380"/>
      <c r="D28" s="381"/>
    </row>
    <row r="29" spans="1:4" ht="14.4" x14ac:dyDescent="0.3">
      <c r="A29" s="54" t="s">
        <v>133</v>
      </c>
      <c r="B29" s="268">
        <f>SUM(B30:B34)</f>
        <v>0</v>
      </c>
      <c r="C29" s="268">
        <f t="shared" ref="C29:D29" si="5">SUM(C30:C34)</f>
        <v>1396826</v>
      </c>
      <c r="D29" s="388">
        <f t="shared" si="5"/>
        <v>1396826</v>
      </c>
    </row>
    <row r="30" spans="1:4" ht="14.4" x14ac:dyDescent="0.3">
      <c r="A30" s="55" t="s">
        <v>134</v>
      </c>
      <c r="B30" s="304"/>
      <c r="C30" s="380"/>
      <c r="D30" s="381"/>
    </row>
    <row r="31" spans="1:4" ht="14.4" x14ac:dyDescent="0.3">
      <c r="A31" s="55" t="s">
        <v>135</v>
      </c>
      <c r="B31" s="304"/>
      <c r="C31" s="380">
        <v>196850</v>
      </c>
      <c r="D31" s="381">
        <v>196850</v>
      </c>
    </row>
    <row r="32" spans="1:4" ht="14.4" x14ac:dyDescent="0.3">
      <c r="A32" s="55" t="s">
        <v>136</v>
      </c>
      <c r="B32" s="304"/>
      <c r="C32" s="380"/>
      <c r="D32" s="381"/>
    </row>
    <row r="33" spans="1:4" ht="14.4" x14ac:dyDescent="0.3">
      <c r="A33" s="55" t="s">
        <v>137</v>
      </c>
      <c r="B33" s="268"/>
      <c r="C33" s="511">
        <v>903012</v>
      </c>
      <c r="D33" s="512">
        <v>903012</v>
      </c>
    </row>
    <row r="34" spans="1:4" ht="14.4" x14ac:dyDescent="0.3">
      <c r="A34" s="55" t="s">
        <v>138</v>
      </c>
      <c r="B34" s="268"/>
      <c r="C34" s="511">
        <v>296964</v>
      </c>
      <c r="D34" s="512">
        <v>296964</v>
      </c>
    </row>
    <row r="35" spans="1:4" ht="14.4" x14ac:dyDescent="0.3">
      <c r="A35" s="54" t="s">
        <v>139</v>
      </c>
      <c r="B35" s="268">
        <f>SUM(B36:B39)</f>
        <v>131205916</v>
      </c>
      <c r="C35" s="268">
        <f t="shared" ref="C35:D35" si="6">SUM(C36:C39)</f>
        <v>131205916</v>
      </c>
      <c r="D35" s="388">
        <f t="shared" si="6"/>
        <v>55964027</v>
      </c>
    </row>
    <row r="36" spans="1:4" ht="14.4" x14ac:dyDescent="0.3">
      <c r="A36" s="58" t="s">
        <v>140</v>
      </c>
      <c r="B36" s="268"/>
      <c r="C36" s="380"/>
      <c r="D36" s="381"/>
    </row>
    <row r="37" spans="1:4" ht="14.4" x14ac:dyDescent="0.3">
      <c r="A37" s="55" t="s">
        <v>141</v>
      </c>
      <c r="B37" s="304">
        <v>103311745</v>
      </c>
      <c r="C37" s="382">
        <v>103311745</v>
      </c>
      <c r="D37" s="383">
        <v>44066163</v>
      </c>
    </row>
    <row r="38" spans="1:4" ht="14.4" x14ac:dyDescent="0.3">
      <c r="A38" s="55" t="s">
        <v>142</v>
      </c>
      <c r="B38" s="304"/>
      <c r="C38" s="382"/>
      <c r="D38" s="383"/>
    </row>
    <row r="39" spans="1:4" ht="14.4" x14ac:dyDescent="0.3">
      <c r="A39" s="55" t="s">
        <v>143</v>
      </c>
      <c r="B39" s="304">
        <v>27894171</v>
      </c>
      <c r="C39" s="382">
        <v>27894171</v>
      </c>
      <c r="D39" s="383">
        <v>11897864</v>
      </c>
    </row>
    <row r="40" spans="1:4" ht="14.4" x14ac:dyDescent="0.3">
      <c r="A40" s="55"/>
      <c r="B40" s="304"/>
      <c r="C40" s="380"/>
      <c r="D40" s="381"/>
    </row>
    <row r="41" spans="1:4" ht="13.8" x14ac:dyDescent="0.25">
      <c r="A41" s="59" t="s">
        <v>144</v>
      </c>
      <c r="B41" s="306">
        <f>SUM(B43:B45)</f>
        <v>99347580</v>
      </c>
      <c r="C41" s="306">
        <f t="shared" ref="C41:D41" si="7">SUM(C43:C45)</f>
        <v>99347580</v>
      </c>
      <c r="D41" s="395">
        <f t="shared" si="7"/>
        <v>83582574</v>
      </c>
    </row>
    <row r="42" spans="1:4" ht="13.8" x14ac:dyDescent="0.25">
      <c r="A42" s="60"/>
      <c r="B42" s="307"/>
      <c r="C42" s="380"/>
      <c r="D42" s="381"/>
    </row>
    <row r="43" spans="1:4" ht="13.8" x14ac:dyDescent="0.25">
      <c r="A43" s="635" t="s">
        <v>145</v>
      </c>
      <c r="B43" s="305"/>
      <c r="C43" s="380"/>
      <c r="D43" s="381"/>
    </row>
    <row r="44" spans="1:4" ht="14.4" x14ac:dyDescent="0.3">
      <c r="A44" s="637" t="s">
        <v>180</v>
      </c>
      <c r="B44" s="308">
        <v>6002158</v>
      </c>
      <c r="C44" s="382">
        <v>6002158</v>
      </c>
      <c r="D44" s="383">
        <v>6002158</v>
      </c>
    </row>
    <row r="45" spans="1:4" ht="16.8" x14ac:dyDescent="0.3">
      <c r="A45" s="637" t="s">
        <v>181</v>
      </c>
      <c r="B45" s="329">
        <v>93345422</v>
      </c>
      <c r="C45" s="382">
        <v>93345422</v>
      </c>
      <c r="D45" s="383">
        <v>77580416</v>
      </c>
    </row>
    <row r="46" spans="1:4" ht="17.399999999999999" thickBot="1" x14ac:dyDescent="0.35">
      <c r="A46" s="638" t="s">
        <v>146</v>
      </c>
      <c r="B46" s="309">
        <f>B7+B27+B41</f>
        <v>361368944</v>
      </c>
      <c r="C46" s="309">
        <f t="shared" ref="C46:D46" si="8">C7+C27+C41</f>
        <v>382468985</v>
      </c>
      <c r="D46" s="396">
        <f t="shared" si="8"/>
        <v>253411778</v>
      </c>
    </row>
    <row r="47" spans="1:4" ht="16.8" x14ac:dyDescent="0.3">
      <c r="A47" s="88"/>
      <c r="B47" s="158"/>
    </row>
  </sheetData>
  <mergeCells count="2">
    <mergeCell ref="A3:D3"/>
    <mergeCell ref="A1:D1"/>
  </mergeCells>
  <phoneticPr fontId="52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7"/>
  <sheetViews>
    <sheetView workbookViewId="0">
      <selection activeCell="A6" sqref="A6:D46"/>
    </sheetView>
  </sheetViews>
  <sheetFormatPr defaultRowHeight="13.2" x14ac:dyDescent="0.25"/>
  <cols>
    <col min="1" max="1" width="44.33203125" customWidth="1"/>
    <col min="2" max="4" width="12.6640625" customWidth="1"/>
  </cols>
  <sheetData>
    <row r="1" spans="1:4" ht="15.6" x14ac:dyDescent="0.3">
      <c r="A1" s="523" t="s">
        <v>273</v>
      </c>
      <c r="B1" s="523"/>
      <c r="C1" s="523"/>
      <c r="D1" s="523"/>
    </row>
    <row r="2" spans="1:4" ht="13.8" x14ac:dyDescent="0.25">
      <c r="A2" s="2"/>
      <c r="B2" s="2"/>
    </row>
    <row r="3" spans="1:4" ht="15.6" x14ac:dyDescent="0.25">
      <c r="A3" s="526" t="s">
        <v>241</v>
      </c>
      <c r="B3" s="526"/>
      <c r="C3" s="526"/>
      <c r="D3" s="526"/>
    </row>
    <row r="4" spans="1:4" ht="13.8" x14ac:dyDescent="0.25">
      <c r="A4" s="2"/>
      <c r="B4" s="2"/>
    </row>
    <row r="5" spans="1:4" ht="14.4" thickBot="1" x14ac:dyDescent="0.3">
      <c r="A5" s="2"/>
      <c r="B5" s="153"/>
      <c r="D5" s="153" t="s">
        <v>193</v>
      </c>
    </row>
    <row r="6" spans="1:4" ht="47.25" customHeight="1" thickBot="1" x14ac:dyDescent="0.3">
      <c r="A6" s="323" t="s">
        <v>0</v>
      </c>
      <c r="B6" s="324" t="s">
        <v>284</v>
      </c>
      <c r="C6" s="325" t="s">
        <v>283</v>
      </c>
      <c r="D6" s="326" t="s">
        <v>304</v>
      </c>
    </row>
    <row r="7" spans="1:4" ht="13.8" x14ac:dyDescent="0.25">
      <c r="A7" s="320" t="s">
        <v>9</v>
      </c>
      <c r="B7" s="321">
        <f>SUM(B9,B12,B13,B19,B20)</f>
        <v>93879613</v>
      </c>
      <c r="C7" s="321">
        <f t="shared" ref="C7:D7" si="0">SUM(C9,C12,C13,C19,C20)</f>
        <v>95392043</v>
      </c>
      <c r="D7" s="391">
        <f t="shared" si="0"/>
        <v>78091441</v>
      </c>
    </row>
    <row r="8" spans="1:4" ht="14.4" x14ac:dyDescent="0.3">
      <c r="A8" s="53"/>
      <c r="B8" s="310"/>
      <c r="C8" s="380"/>
      <c r="D8" s="381"/>
    </row>
    <row r="9" spans="1:4" ht="14.4" x14ac:dyDescent="0.3">
      <c r="A9" s="54" t="s">
        <v>117</v>
      </c>
      <c r="B9" s="311">
        <f>SUM(B10:B11)</f>
        <v>72345086</v>
      </c>
      <c r="C9" s="311">
        <f t="shared" ref="C9:D9" si="1">SUM(C10:C11)</f>
        <v>73676619</v>
      </c>
      <c r="D9" s="388">
        <f t="shared" si="1"/>
        <v>60812535</v>
      </c>
    </row>
    <row r="10" spans="1:4" ht="14.4" x14ac:dyDescent="0.3">
      <c r="A10" s="55" t="s">
        <v>118</v>
      </c>
      <c r="B10" s="312">
        <v>72345086</v>
      </c>
      <c r="C10" s="380">
        <v>73676619</v>
      </c>
      <c r="D10" s="381">
        <v>60812535</v>
      </c>
    </row>
    <row r="11" spans="1:4" ht="14.4" x14ac:dyDescent="0.3">
      <c r="A11" s="55" t="s">
        <v>119</v>
      </c>
      <c r="B11" s="311"/>
      <c r="C11" s="380"/>
      <c r="D11" s="381"/>
    </row>
    <row r="12" spans="1:4" ht="14.4" x14ac:dyDescent="0.3">
      <c r="A12" s="635" t="s">
        <v>317</v>
      </c>
      <c r="B12" s="311">
        <v>9700000</v>
      </c>
      <c r="C12" s="622">
        <v>9700000</v>
      </c>
      <c r="D12" s="623">
        <v>8007836</v>
      </c>
    </row>
    <row r="13" spans="1:4" ht="14.4" x14ac:dyDescent="0.3">
      <c r="A13" s="54" t="s">
        <v>120</v>
      </c>
      <c r="B13" s="313">
        <f>SUM(B14:B18)</f>
        <v>11834527</v>
      </c>
      <c r="C13" s="313">
        <f t="shared" ref="C13:D13" si="2">SUM(C14:C18)</f>
        <v>12015424</v>
      </c>
      <c r="D13" s="389">
        <f t="shared" si="2"/>
        <v>9271070</v>
      </c>
    </row>
    <row r="14" spans="1:4" ht="14.4" x14ac:dyDescent="0.3">
      <c r="A14" s="55" t="s">
        <v>121</v>
      </c>
      <c r="B14" s="312">
        <v>2194507</v>
      </c>
      <c r="C14" s="597">
        <v>862600</v>
      </c>
      <c r="D14" s="598">
        <v>791700</v>
      </c>
    </row>
    <row r="15" spans="1:4" ht="14.4" x14ac:dyDescent="0.3">
      <c r="A15" s="55" t="s">
        <v>122</v>
      </c>
      <c r="B15" s="314">
        <v>330000</v>
      </c>
      <c r="C15" s="597">
        <v>330000</v>
      </c>
      <c r="D15" s="598">
        <v>202164</v>
      </c>
    </row>
    <row r="16" spans="1:4" ht="14.4" x14ac:dyDescent="0.3">
      <c r="A16" s="55" t="s">
        <v>123</v>
      </c>
      <c r="B16" s="314">
        <v>7340000</v>
      </c>
      <c r="C16" s="597">
        <v>8176621</v>
      </c>
      <c r="D16" s="598">
        <v>5967267</v>
      </c>
    </row>
    <row r="17" spans="1:4" ht="14.4" x14ac:dyDescent="0.3">
      <c r="A17" s="55" t="s">
        <v>124</v>
      </c>
      <c r="B17" s="312">
        <v>15000</v>
      </c>
      <c r="C17" s="597">
        <v>15000</v>
      </c>
      <c r="D17" s="598">
        <v>6815</v>
      </c>
    </row>
    <row r="18" spans="1:4" ht="14.4" x14ac:dyDescent="0.3">
      <c r="A18" s="55" t="s">
        <v>125</v>
      </c>
      <c r="B18" s="314">
        <v>1955020</v>
      </c>
      <c r="C18" s="597">
        <v>2631203</v>
      </c>
      <c r="D18" s="598">
        <v>2303124</v>
      </c>
    </row>
    <row r="19" spans="1:4" ht="14.4" x14ac:dyDescent="0.3">
      <c r="A19" s="54" t="s">
        <v>126</v>
      </c>
      <c r="B19" s="313"/>
      <c r="C19" s="380"/>
      <c r="D19" s="381"/>
    </row>
    <row r="20" spans="1:4" ht="13.8" x14ac:dyDescent="0.25">
      <c r="A20" s="54" t="s">
        <v>127</v>
      </c>
      <c r="B20" s="315"/>
      <c r="C20" s="380"/>
      <c r="D20" s="381"/>
    </row>
    <row r="21" spans="1:4" ht="14.4" x14ac:dyDescent="0.3">
      <c r="A21" s="55" t="s">
        <v>128</v>
      </c>
      <c r="B21" s="314"/>
      <c r="C21" s="380"/>
      <c r="D21" s="381"/>
    </row>
    <row r="22" spans="1:4" ht="14.4" x14ac:dyDescent="0.3">
      <c r="A22" s="55" t="s">
        <v>129</v>
      </c>
      <c r="B22" s="311"/>
      <c r="C22" s="380"/>
      <c r="D22" s="381"/>
    </row>
    <row r="23" spans="1:4" ht="14.4" x14ac:dyDescent="0.3">
      <c r="A23" s="636" t="s">
        <v>130</v>
      </c>
      <c r="B23" s="311"/>
      <c r="C23" s="380"/>
      <c r="D23" s="381"/>
    </row>
    <row r="24" spans="1:4" ht="14.4" x14ac:dyDescent="0.3">
      <c r="A24" s="53" t="s">
        <v>131</v>
      </c>
      <c r="B24" s="316"/>
      <c r="C24" s="380"/>
      <c r="D24" s="381"/>
    </row>
    <row r="25" spans="1:4" ht="14.4" x14ac:dyDescent="0.3">
      <c r="A25" s="55" t="s">
        <v>132</v>
      </c>
      <c r="B25" s="314"/>
      <c r="C25" s="380"/>
      <c r="D25" s="381"/>
    </row>
    <row r="26" spans="1:4" ht="14.4" x14ac:dyDescent="0.3">
      <c r="A26" s="55"/>
      <c r="B26" s="310"/>
      <c r="C26" s="380"/>
      <c r="D26" s="381"/>
    </row>
    <row r="27" spans="1:4" ht="13.8" x14ac:dyDescent="0.25">
      <c r="A27" s="54" t="s">
        <v>19</v>
      </c>
      <c r="B27" s="315">
        <f>SUM(B29,B35)</f>
        <v>625000</v>
      </c>
      <c r="C27" s="315">
        <f t="shared" ref="C27:D27" si="3">SUM(C29,C35)</f>
        <v>123969</v>
      </c>
      <c r="D27" s="390">
        <f t="shared" si="3"/>
        <v>123969</v>
      </c>
    </row>
    <row r="28" spans="1:4" ht="14.4" x14ac:dyDescent="0.3">
      <c r="A28" s="55"/>
      <c r="B28" s="311"/>
      <c r="C28" s="380"/>
      <c r="D28" s="381"/>
    </row>
    <row r="29" spans="1:4" ht="14.4" x14ac:dyDescent="0.3">
      <c r="A29" s="54" t="s">
        <v>133</v>
      </c>
      <c r="B29" s="311">
        <f>SUM(B30:B34)</f>
        <v>625000</v>
      </c>
      <c r="C29" s="311">
        <f t="shared" ref="C29:D29" si="4">SUM(C30:C34)</f>
        <v>123969</v>
      </c>
      <c r="D29" s="388">
        <f t="shared" si="4"/>
        <v>123969</v>
      </c>
    </row>
    <row r="30" spans="1:4" ht="14.4" x14ac:dyDescent="0.3">
      <c r="A30" s="55" t="s">
        <v>134</v>
      </c>
      <c r="B30" s="313"/>
      <c r="C30" s="380"/>
      <c r="D30" s="381"/>
    </row>
    <row r="31" spans="1:4" ht="14.4" x14ac:dyDescent="0.3">
      <c r="A31" s="55" t="s">
        <v>135</v>
      </c>
      <c r="B31" s="313"/>
      <c r="C31" s="380"/>
      <c r="D31" s="381"/>
    </row>
    <row r="32" spans="1:4" ht="14.4" x14ac:dyDescent="0.3">
      <c r="A32" s="55" t="s">
        <v>136</v>
      </c>
      <c r="B32" s="313"/>
      <c r="C32" s="380"/>
      <c r="D32" s="381"/>
    </row>
    <row r="33" spans="1:4" ht="14.4" x14ac:dyDescent="0.3">
      <c r="A33" s="55" t="s">
        <v>137</v>
      </c>
      <c r="B33" s="311">
        <v>500000</v>
      </c>
      <c r="C33" s="382">
        <v>118448</v>
      </c>
      <c r="D33" s="383">
        <v>118448</v>
      </c>
    </row>
    <row r="34" spans="1:4" ht="14.4" x14ac:dyDescent="0.3">
      <c r="A34" s="55" t="s">
        <v>138</v>
      </c>
      <c r="B34" s="311">
        <v>125000</v>
      </c>
      <c r="C34" s="382">
        <v>5521</v>
      </c>
      <c r="D34" s="383">
        <v>5521</v>
      </c>
    </row>
    <row r="35" spans="1:4" ht="14.4" x14ac:dyDescent="0.3">
      <c r="A35" s="54" t="s">
        <v>139</v>
      </c>
      <c r="B35" s="311">
        <v>0</v>
      </c>
      <c r="C35" s="380"/>
      <c r="D35" s="381"/>
    </row>
    <row r="36" spans="1:4" ht="14.4" x14ac:dyDescent="0.3">
      <c r="A36" s="55" t="s">
        <v>140</v>
      </c>
      <c r="B36" s="311"/>
      <c r="C36" s="380"/>
      <c r="D36" s="381"/>
    </row>
    <row r="37" spans="1:4" ht="14.4" x14ac:dyDescent="0.3">
      <c r="A37" s="55" t="s">
        <v>141</v>
      </c>
      <c r="B37" s="317"/>
      <c r="C37" s="380"/>
      <c r="D37" s="381"/>
    </row>
    <row r="38" spans="1:4" ht="14.4" x14ac:dyDescent="0.3">
      <c r="A38" s="55" t="s">
        <v>142</v>
      </c>
      <c r="B38" s="318"/>
      <c r="C38" s="380"/>
      <c r="D38" s="381"/>
    </row>
    <row r="39" spans="1:4" ht="14.4" x14ac:dyDescent="0.3">
      <c r="A39" s="55" t="s">
        <v>143</v>
      </c>
      <c r="B39" s="313"/>
      <c r="C39" s="380"/>
      <c r="D39" s="381"/>
    </row>
    <row r="40" spans="1:4" ht="14.4" x14ac:dyDescent="0.3">
      <c r="A40" s="55"/>
      <c r="B40" s="313"/>
      <c r="C40" s="380"/>
      <c r="D40" s="381"/>
    </row>
    <row r="41" spans="1:4" ht="13.8" x14ac:dyDescent="0.25">
      <c r="A41" s="54" t="s">
        <v>144</v>
      </c>
      <c r="B41" s="315">
        <v>0</v>
      </c>
      <c r="C41" s="380"/>
      <c r="D41" s="381"/>
    </row>
    <row r="42" spans="1:4" ht="13.8" x14ac:dyDescent="0.25">
      <c r="A42" s="231"/>
      <c r="B42" s="314">
        <v>0</v>
      </c>
      <c r="C42" s="380"/>
      <c r="D42" s="381"/>
    </row>
    <row r="43" spans="1:4" ht="13.8" x14ac:dyDescent="0.25">
      <c r="A43" s="635" t="s">
        <v>145</v>
      </c>
      <c r="B43" s="317"/>
      <c r="C43" s="380"/>
      <c r="D43" s="381"/>
    </row>
    <row r="44" spans="1:4" ht="14.4" x14ac:dyDescent="0.3">
      <c r="A44" s="639" t="s">
        <v>180</v>
      </c>
      <c r="B44" s="311"/>
      <c r="C44" s="380"/>
      <c r="D44" s="381"/>
    </row>
    <row r="45" spans="1:4" ht="17.399999999999999" thickBot="1" x14ac:dyDescent="0.35">
      <c r="A45" s="637" t="s">
        <v>181</v>
      </c>
      <c r="B45" s="327"/>
      <c r="C45" s="392"/>
      <c r="D45" s="393"/>
    </row>
    <row r="46" spans="1:4" ht="16.2" thickBot="1" x14ac:dyDescent="0.35">
      <c r="A46" s="386" t="s">
        <v>146</v>
      </c>
      <c r="B46" s="387">
        <f>SUM(B7,B27,B41)</f>
        <v>94504613</v>
      </c>
      <c r="C46" s="387">
        <f t="shared" ref="C46:D46" si="5">SUM(C7,C27,C41)</f>
        <v>95516012</v>
      </c>
      <c r="D46" s="640">
        <f t="shared" si="5"/>
        <v>78215410</v>
      </c>
    </row>
    <row r="47" spans="1:4" ht="16.8" x14ac:dyDescent="0.3">
      <c r="A47" s="88"/>
      <c r="B47" s="158"/>
    </row>
  </sheetData>
  <mergeCells count="2">
    <mergeCell ref="A1:D1"/>
    <mergeCell ref="A3:D3"/>
  </mergeCells>
  <phoneticPr fontId="52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16. melléklet</vt:lpstr>
      <vt:lpstr>17. melléklet</vt:lpstr>
    </vt:vector>
  </TitlesOfParts>
  <Company>Polgármesteri Hivatal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Manyi</dc:creator>
  <cp:lastModifiedBy>Katalin Varga</cp:lastModifiedBy>
  <cp:lastPrinted>2024-11-11T05:58:24Z</cp:lastPrinted>
  <dcterms:created xsi:type="dcterms:W3CDTF">2003-08-19T11:25:04Z</dcterms:created>
  <dcterms:modified xsi:type="dcterms:W3CDTF">2024-11-11T05:58:30Z</dcterms:modified>
</cp:coreProperties>
</file>